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updateLinks="never" defaultThemeVersion="124226"/>
  <mc:AlternateContent xmlns:mc="http://schemas.openxmlformats.org/markup-compatibility/2006">
    <mc:Choice Requires="x15">
      <x15ac:absPath xmlns:x15ac="http://schemas.microsoft.com/office/spreadsheetml/2010/11/ac" url="D:\2026杉並区区民大会　記録会\エントリーシート\"/>
    </mc:Choice>
  </mc:AlternateContent>
  <xr:revisionPtr revIDLastSave="0" documentId="13_ncr:1_{3D39CE73-B377-4435-AB5D-3DDBD80D949A}" xr6:coauthVersionLast="47" xr6:coauthVersionMax="47" xr10:uidLastSave="{00000000-0000-0000-0000-000000000000}"/>
  <bookViews>
    <workbookView xWindow="-110" yWindow="-110" windowWidth="19420" windowHeight="10300" firstSheet="1" activeTab="1" xr2:uid="{00000000-000D-0000-FFFF-FFFF00000000}"/>
  </bookViews>
  <sheets>
    <sheet name="お読みください" sheetId="8" state="hidden" r:id="rId1"/>
    <sheet name="ｴﾝﾄﾘｰｼｰﾄ記載方法" sheetId="4" r:id="rId2"/>
    <sheet name="エントリーシート" sheetId="1" r:id="rId3"/>
    <sheet name="エントリー集計" sheetId="10" state="hidden" r:id="rId4"/>
    <sheet name="振り込み" sheetId="11" state="hidden" r:id="rId5"/>
    <sheet name="エントリー種目" sheetId="5" state="hidden" r:id="rId6"/>
    <sheet name="振り込み集計" sheetId="6" state="hidden" r:id="rId7"/>
    <sheet name="Sheet1" sheetId="7" state="hidden" r:id="rId8"/>
    <sheet name="Sheet2" sheetId="9" state="hidden" r:id="rId9"/>
  </sheets>
  <externalReferences>
    <externalReference r:id="rId10"/>
    <externalReference r:id="rId11"/>
  </externalReferences>
  <definedNames>
    <definedName name="オープン女子">エントリーシート!$AL$8:$AL$9</definedName>
    <definedName name="オープン男子">エントリーシート!$AK$8:$AK$9</definedName>
    <definedName name="一般女子" localSheetId="1">ｴﾝﾄﾘｰｼｰﾄ記載方法!$T$36:$T$42</definedName>
    <definedName name="一般女子">エントリーシート!$AD$8:$AD$15</definedName>
    <definedName name="一般男子" localSheetId="1">ｴﾝﾄﾘｰｼｰﾄ記載方法!$S$36:$S$48</definedName>
    <definedName name="一般男子">エントリーシート!$AC$8:$AC$20</definedName>
    <definedName name="高校女子" localSheetId="1">ｴﾝﾄﾘｰｼｰﾄ記載方法!$V$36:$V$42</definedName>
    <definedName name="高校女子">エントリーシート!$AF$8:$AF$14</definedName>
    <definedName name="高校男子" localSheetId="1">ｴﾝﾄﾘｰｼｰﾄ記載方法!$U$36:$U$43</definedName>
    <definedName name="高校男子">エントリーシート!$AE$8:$AE$15</definedName>
    <definedName name="小学女子" localSheetId="1">ｴﾝﾄﾘｰｼｰﾄ記載方法!$Z$36:$Z$40</definedName>
    <definedName name="小学女子">エントリーシート!$AJ$8:$AJ$12</definedName>
    <definedName name="小学男子" localSheetId="1">ｴﾝﾄﾘｰｼｰﾄ記載方法!$Y$36:$Y$40</definedName>
    <definedName name="小学男子">エントリーシート!$AI$8:$AI$12</definedName>
    <definedName name="中学女子" localSheetId="1">ｴﾝﾄﾘｰｼｰﾄ記載方法!$X$36:$X$43</definedName>
    <definedName name="中学女子">エントリーシート!$AH$8:$AH$15</definedName>
    <definedName name="中学男子" localSheetId="1">ｴﾝﾄﾘｰｼｰﾄ記載方法!$W$36:$W$44</definedName>
    <definedName name="中学男子">エントリーシート!$AG$8:$AG$16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E22" i="1"/>
  <c r="D3" i="11" l="1"/>
  <c r="C3" i="11"/>
  <c r="B3" i="11"/>
  <c r="A3" i="11"/>
  <c r="H3" i="10"/>
  <c r="H4" i="10"/>
  <c r="H5" i="10"/>
  <c r="H6" i="10"/>
  <c r="H7" i="10"/>
  <c r="H8" i="10"/>
  <c r="H9" i="10"/>
  <c r="H10" i="10"/>
  <c r="H11" i="10"/>
  <c r="H12" i="10"/>
  <c r="H13" i="10"/>
  <c r="H14" i="10"/>
  <c r="H15" i="10"/>
  <c r="H16" i="10"/>
  <c r="H17" i="10"/>
  <c r="H18" i="10"/>
  <c r="H19" i="10"/>
  <c r="H20" i="10"/>
  <c r="H21" i="10"/>
  <c r="H22" i="10"/>
  <c r="H23" i="10"/>
  <c r="G3" i="10"/>
  <c r="G4" i="10"/>
  <c r="G5" i="10"/>
  <c r="G6" i="10"/>
  <c r="G7" i="10"/>
  <c r="G8" i="10"/>
  <c r="G9" i="10"/>
  <c r="G10" i="10"/>
  <c r="G11" i="10"/>
  <c r="G12" i="10"/>
  <c r="G13" i="10"/>
  <c r="G14" i="10"/>
  <c r="G15" i="10"/>
  <c r="G16" i="10"/>
  <c r="G17" i="10"/>
  <c r="G18" i="10"/>
  <c r="G19" i="10"/>
  <c r="G20" i="10"/>
  <c r="G21" i="10"/>
  <c r="G22" i="10"/>
  <c r="G23" i="10"/>
  <c r="G2" i="10"/>
  <c r="F3" i="10"/>
  <c r="F4" i="10"/>
  <c r="F5" i="10"/>
  <c r="F6" i="10"/>
  <c r="F7" i="10"/>
  <c r="F8" i="10"/>
  <c r="F9" i="10"/>
  <c r="F10" i="10"/>
  <c r="F11" i="10"/>
  <c r="F12" i="10"/>
  <c r="F13" i="10"/>
  <c r="F14" i="10"/>
  <c r="F15" i="10"/>
  <c r="F16" i="10"/>
  <c r="F17" i="10"/>
  <c r="F18" i="10"/>
  <c r="F19" i="10"/>
  <c r="F20" i="10"/>
  <c r="F21" i="10"/>
  <c r="F22" i="10"/>
  <c r="F23" i="10"/>
  <c r="C3" i="10"/>
  <c r="C4" i="10"/>
  <c r="C5" i="10"/>
  <c r="C6" i="10"/>
  <c r="C7" i="10"/>
  <c r="C8" i="10"/>
  <c r="C9" i="10"/>
  <c r="C10" i="10"/>
  <c r="C11" i="10"/>
  <c r="C12" i="10"/>
  <c r="C13" i="10"/>
  <c r="C14" i="10"/>
  <c r="C15" i="10"/>
  <c r="C16" i="10"/>
  <c r="C17" i="10"/>
  <c r="C18" i="10"/>
  <c r="C19" i="10"/>
  <c r="C20" i="10"/>
  <c r="C21" i="10"/>
  <c r="C22" i="10"/>
  <c r="C23" i="10"/>
  <c r="H2" i="10"/>
  <c r="F2" i="10"/>
  <c r="C2" i="10"/>
  <c r="B3" i="10"/>
  <c r="B4" i="10"/>
  <c r="B5" i="10"/>
  <c r="B6" i="10"/>
  <c r="B7" i="10"/>
  <c r="B8" i="10"/>
  <c r="B9" i="10"/>
  <c r="B10" i="10"/>
  <c r="B11" i="10"/>
  <c r="B12" i="10"/>
  <c r="B13" i="10"/>
  <c r="B14" i="10"/>
  <c r="B15" i="10"/>
  <c r="B16" i="10"/>
  <c r="B17" i="10"/>
  <c r="B18" i="10"/>
  <c r="B19" i="10"/>
  <c r="B20" i="10"/>
  <c r="B21" i="10"/>
  <c r="B22" i="10"/>
  <c r="B23" i="10"/>
  <c r="B2" i="10"/>
  <c r="A3" i="10"/>
  <c r="A4" i="10"/>
  <c r="A5" i="10"/>
  <c r="A6" i="10"/>
  <c r="A7" i="10"/>
  <c r="A8" i="10"/>
  <c r="A9" i="10"/>
  <c r="A10" i="10"/>
  <c r="A11" i="10"/>
  <c r="A12" i="10"/>
  <c r="A13" i="10"/>
  <c r="A14" i="10"/>
  <c r="A15" i="10"/>
  <c r="A16" i="10"/>
  <c r="A17" i="10"/>
  <c r="A18" i="10"/>
  <c r="A19" i="10"/>
  <c r="A20" i="10"/>
  <c r="A21" i="10"/>
  <c r="A22" i="10"/>
  <c r="A23" i="10"/>
  <c r="A2" i="10"/>
  <c r="G3" i="11" l="1"/>
  <c r="L3" i="5"/>
  <c r="L4"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2" i="5"/>
  <c r="L750" i="9"/>
  <c r="K750" i="9"/>
  <c r="J750" i="9"/>
  <c r="H750" i="9"/>
  <c r="G750" i="9"/>
  <c r="F750" i="9"/>
  <c r="E750" i="9"/>
  <c r="L749" i="9"/>
  <c r="K749" i="9"/>
  <c r="J749" i="9"/>
  <c r="H749" i="9"/>
  <c r="G749" i="9"/>
  <c r="F749" i="9"/>
  <c r="E749" i="9"/>
  <c r="L748" i="9"/>
  <c r="K748" i="9"/>
  <c r="J748" i="9"/>
  <c r="H748" i="9"/>
  <c r="G748" i="9"/>
  <c r="F748" i="9"/>
  <c r="E748" i="9"/>
  <c r="L747" i="9"/>
  <c r="K747" i="9"/>
  <c r="J747" i="9"/>
  <c r="H747" i="9"/>
  <c r="G747" i="9"/>
  <c r="F747" i="9"/>
  <c r="E747" i="9"/>
  <c r="L746" i="9"/>
  <c r="K746" i="9"/>
  <c r="J746" i="9"/>
  <c r="H746" i="9"/>
  <c r="G746" i="9"/>
  <c r="F746" i="9"/>
  <c r="E746" i="9"/>
  <c r="L745" i="9"/>
  <c r="K745" i="9"/>
  <c r="J745" i="9"/>
  <c r="H745" i="9"/>
  <c r="G745" i="9"/>
  <c r="F745" i="9"/>
  <c r="E745" i="9"/>
  <c r="L744" i="9"/>
  <c r="K744" i="9"/>
  <c r="J744" i="9"/>
  <c r="H744" i="9"/>
  <c r="G744" i="9"/>
  <c r="F744" i="9"/>
  <c r="E744" i="9"/>
  <c r="L743" i="9"/>
  <c r="K743" i="9"/>
  <c r="J743" i="9"/>
  <c r="H743" i="9"/>
  <c r="G743" i="9"/>
  <c r="F743" i="9"/>
  <c r="E743" i="9"/>
  <c r="L742" i="9"/>
  <c r="K742" i="9"/>
  <c r="J742" i="9"/>
  <c r="H742" i="9"/>
  <c r="G742" i="9"/>
  <c r="F742" i="9"/>
  <c r="E742" i="9"/>
  <c r="L741" i="9"/>
  <c r="K741" i="9"/>
  <c r="J741" i="9"/>
  <c r="H741" i="9"/>
  <c r="G741" i="9"/>
  <c r="F741" i="9"/>
  <c r="E741" i="9"/>
  <c r="L740" i="9"/>
  <c r="K740" i="9"/>
  <c r="J740" i="9"/>
  <c r="H740" i="9"/>
  <c r="G740" i="9"/>
  <c r="F740" i="9"/>
  <c r="E740" i="9"/>
  <c r="L739" i="9"/>
  <c r="K739" i="9"/>
  <c r="J739" i="9"/>
  <c r="H739" i="9"/>
  <c r="G739" i="9"/>
  <c r="F739" i="9"/>
  <c r="E739" i="9"/>
  <c r="L738" i="9"/>
  <c r="K738" i="9"/>
  <c r="J738" i="9"/>
  <c r="H738" i="9"/>
  <c r="G738" i="9"/>
  <c r="F738" i="9"/>
  <c r="E738" i="9"/>
  <c r="L737" i="9"/>
  <c r="K737" i="9"/>
  <c r="J737" i="9"/>
  <c r="H737" i="9"/>
  <c r="G737" i="9"/>
  <c r="F737" i="9"/>
  <c r="E737" i="9"/>
  <c r="L736" i="9"/>
  <c r="K736" i="9"/>
  <c r="J736" i="9"/>
  <c r="H736" i="9"/>
  <c r="G736" i="9"/>
  <c r="F736" i="9"/>
  <c r="E736" i="9"/>
  <c r="L735" i="9"/>
  <c r="K735" i="9"/>
  <c r="J735" i="9"/>
  <c r="H735" i="9"/>
  <c r="G735" i="9"/>
  <c r="F735" i="9"/>
  <c r="E735" i="9"/>
  <c r="L734" i="9"/>
  <c r="K734" i="9"/>
  <c r="J734" i="9"/>
  <c r="H734" i="9"/>
  <c r="G734" i="9"/>
  <c r="F734" i="9"/>
  <c r="E734" i="9"/>
  <c r="L733" i="9"/>
  <c r="K733" i="9"/>
  <c r="J733" i="9"/>
  <c r="H733" i="9"/>
  <c r="G733" i="9"/>
  <c r="F733" i="9"/>
  <c r="E733" i="9"/>
  <c r="L732" i="9"/>
  <c r="K732" i="9"/>
  <c r="J732" i="9"/>
  <c r="H732" i="9"/>
  <c r="G732" i="9"/>
  <c r="F732" i="9"/>
  <c r="E732" i="9"/>
  <c r="L731" i="9"/>
  <c r="K731" i="9"/>
  <c r="J731" i="9"/>
  <c r="H731" i="9"/>
  <c r="G731" i="9"/>
  <c r="F731" i="9"/>
  <c r="E731" i="9"/>
  <c r="L730" i="9"/>
  <c r="K730" i="9"/>
  <c r="J730" i="9"/>
  <c r="H730" i="9"/>
  <c r="G730" i="9"/>
  <c r="F730" i="9"/>
  <c r="E730" i="9"/>
  <c r="L729" i="9"/>
  <c r="K729" i="9"/>
  <c r="J729" i="9"/>
  <c r="H729" i="9"/>
  <c r="G729" i="9"/>
  <c r="F729" i="9"/>
  <c r="E729" i="9"/>
  <c r="L728" i="9"/>
  <c r="K728" i="9"/>
  <c r="J728" i="9"/>
  <c r="H728" i="9"/>
  <c r="G728" i="9"/>
  <c r="F728" i="9"/>
  <c r="E728" i="9"/>
  <c r="L727" i="9"/>
  <c r="K727" i="9"/>
  <c r="J727" i="9"/>
  <c r="H727" i="9"/>
  <c r="G727" i="9"/>
  <c r="F727" i="9"/>
  <c r="E727" i="9"/>
  <c r="L726" i="9"/>
  <c r="K726" i="9"/>
  <c r="J726" i="9"/>
  <c r="H726" i="9"/>
  <c r="G726" i="9"/>
  <c r="F726" i="9"/>
  <c r="E726" i="9"/>
  <c r="L725" i="9"/>
  <c r="K725" i="9"/>
  <c r="J725" i="9"/>
  <c r="H725" i="9"/>
  <c r="G725" i="9"/>
  <c r="F725" i="9"/>
  <c r="E725" i="9"/>
  <c r="L724" i="9"/>
  <c r="K724" i="9"/>
  <c r="J724" i="9"/>
  <c r="H724" i="9"/>
  <c r="G724" i="9"/>
  <c r="F724" i="9"/>
  <c r="E724" i="9"/>
  <c r="L723" i="9"/>
  <c r="K723" i="9"/>
  <c r="J723" i="9"/>
  <c r="H723" i="9"/>
  <c r="G723" i="9"/>
  <c r="F723" i="9"/>
  <c r="E723" i="9"/>
  <c r="L722" i="9"/>
  <c r="K722" i="9"/>
  <c r="J722" i="9"/>
  <c r="H722" i="9"/>
  <c r="G722" i="9"/>
  <c r="F722" i="9"/>
  <c r="E722" i="9"/>
  <c r="L721" i="9"/>
  <c r="K721" i="9"/>
  <c r="J721" i="9"/>
  <c r="H721" i="9"/>
  <c r="G721" i="9"/>
  <c r="F721" i="9"/>
  <c r="E721" i="9"/>
  <c r="L720" i="9"/>
  <c r="K720" i="9"/>
  <c r="J720" i="9"/>
  <c r="H720" i="9"/>
  <c r="G720" i="9"/>
  <c r="F720" i="9"/>
  <c r="E720" i="9"/>
  <c r="L719" i="9"/>
  <c r="K719" i="9"/>
  <c r="J719" i="9"/>
  <c r="H719" i="9"/>
  <c r="G719" i="9"/>
  <c r="F719" i="9"/>
  <c r="E719" i="9"/>
  <c r="L718" i="9"/>
  <c r="K718" i="9"/>
  <c r="J718" i="9"/>
  <c r="H718" i="9"/>
  <c r="G718" i="9"/>
  <c r="F718" i="9"/>
  <c r="E718" i="9"/>
  <c r="L717" i="9"/>
  <c r="K717" i="9"/>
  <c r="J717" i="9"/>
  <c r="H717" i="9"/>
  <c r="G717" i="9"/>
  <c r="F717" i="9"/>
  <c r="E717" i="9"/>
  <c r="L716" i="9"/>
  <c r="K716" i="9"/>
  <c r="J716" i="9"/>
  <c r="H716" i="9"/>
  <c r="G716" i="9"/>
  <c r="F716" i="9"/>
  <c r="E716" i="9"/>
  <c r="L715" i="9"/>
  <c r="K715" i="9"/>
  <c r="J715" i="9"/>
  <c r="H715" i="9"/>
  <c r="G715" i="9"/>
  <c r="F715" i="9"/>
  <c r="E715" i="9"/>
  <c r="L714" i="9"/>
  <c r="K714" i="9"/>
  <c r="J714" i="9"/>
  <c r="H714" i="9"/>
  <c r="G714" i="9"/>
  <c r="F714" i="9"/>
  <c r="E714" i="9"/>
  <c r="L713" i="9"/>
  <c r="K713" i="9"/>
  <c r="J713" i="9"/>
  <c r="H713" i="9"/>
  <c r="G713" i="9"/>
  <c r="F713" i="9"/>
  <c r="E713" i="9"/>
  <c r="L712" i="9"/>
  <c r="K712" i="9"/>
  <c r="J712" i="9"/>
  <c r="H712" i="9"/>
  <c r="G712" i="9"/>
  <c r="F712" i="9"/>
  <c r="E712" i="9"/>
  <c r="L711" i="9"/>
  <c r="K711" i="9"/>
  <c r="J711" i="9"/>
  <c r="H711" i="9"/>
  <c r="G711" i="9"/>
  <c r="F711" i="9"/>
  <c r="E711" i="9"/>
  <c r="L710" i="9"/>
  <c r="K710" i="9"/>
  <c r="J710" i="9"/>
  <c r="H710" i="9"/>
  <c r="G710" i="9"/>
  <c r="F710" i="9"/>
  <c r="E710" i="9"/>
  <c r="L709" i="9"/>
  <c r="K709" i="9"/>
  <c r="J709" i="9"/>
  <c r="H709" i="9"/>
  <c r="G709" i="9"/>
  <c r="F709" i="9"/>
  <c r="E709" i="9"/>
  <c r="L708" i="9"/>
  <c r="K708" i="9"/>
  <c r="J708" i="9"/>
  <c r="H708" i="9"/>
  <c r="G708" i="9"/>
  <c r="F708" i="9"/>
  <c r="E708" i="9"/>
  <c r="L707" i="9"/>
  <c r="K707" i="9"/>
  <c r="J707" i="9"/>
  <c r="H707" i="9"/>
  <c r="G707" i="9"/>
  <c r="F707" i="9"/>
  <c r="E707" i="9"/>
  <c r="L706" i="9"/>
  <c r="K706" i="9"/>
  <c r="J706" i="9"/>
  <c r="H706" i="9"/>
  <c r="G706" i="9"/>
  <c r="F706" i="9"/>
  <c r="E706" i="9"/>
  <c r="L705" i="9"/>
  <c r="K705" i="9"/>
  <c r="J705" i="9"/>
  <c r="H705" i="9"/>
  <c r="G705" i="9"/>
  <c r="F705" i="9"/>
  <c r="E705" i="9"/>
  <c r="L704" i="9"/>
  <c r="K704" i="9"/>
  <c r="J704" i="9"/>
  <c r="H704" i="9"/>
  <c r="G704" i="9"/>
  <c r="F704" i="9"/>
  <c r="E704" i="9"/>
  <c r="L703" i="9"/>
  <c r="K703" i="9"/>
  <c r="J703" i="9"/>
  <c r="H703" i="9"/>
  <c r="G703" i="9"/>
  <c r="F703" i="9"/>
  <c r="E703" i="9"/>
  <c r="L702" i="9"/>
  <c r="K702" i="9"/>
  <c r="J702" i="9"/>
  <c r="H702" i="9"/>
  <c r="G702" i="9"/>
  <c r="F702" i="9"/>
  <c r="E702" i="9"/>
  <c r="L701" i="9"/>
  <c r="K701" i="9"/>
  <c r="J701" i="9"/>
  <c r="H701" i="9"/>
  <c r="G701" i="9"/>
  <c r="F701" i="9"/>
  <c r="E701" i="9"/>
  <c r="L700" i="9"/>
  <c r="K700" i="9"/>
  <c r="J700" i="9"/>
  <c r="H700" i="9"/>
  <c r="G700" i="9"/>
  <c r="F700" i="9"/>
  <c r="E700" i="9"/>
  <c r="L699" i="9"/>
  <c r="K699" i="9"/>
  <c r="J699" i="9"/>
  <c r="H699" i="9"/>
  <c r="G699" i="9"/>
  <c r="F699" i="9"/>
  <c r="E699" i="9"/>
  <c r="L698" i="9"/>
  <c r="K698" i="9"/>
  <c r="J698" i="9"/>
  <c r="H698" i="9"/>
  <c r="G698" i="9"/>
  <c r="F698" i="9"/>
  <c r="E698" i="9"/>
  <c r="L697" i="9"/>
  <c r="K697" i="9"/>
  <c r="J697" i="9"/>
  <c r="H697" i="9"/>
  <c r="G697" i="9"/>
  <c r="F697" i="9"/>
  <c r="E697" i="9"/>
  <c r="L696" i="9"/>
  <c r="K696" i="9"/>
  <c r="J696" i="9"/>
  <c r="H696" i="9"/>
  <c r="G696" i="9"/>
  <c r="F696" i="9"/>
  <c r="E696" i="9"/>
  <c r="L695" i="9"/>
  <c r="K695" i="9"/>
  <c r="J695" i="9"/>
  <c r="H695" i="9"/>
  <c r="G695" i="9"/>
  <c r="F695" i="9"/>
  <c r="E695" i="9"/>
  <c r="L694" i="9"/>
  <c r="K694" i="9"/>
  <c r="J694" i="9"/>
  <c r="H694" i="9"/>
  <c r="G694" i="9"/>
  <c r="F694" i="9"/>
  <c r="E694" i="9"/>
  <c r="L693" i="9"/>
  <c r="K693" i="9"/>
  <c r="J693" i="9"/>
  <c r="H693" i="9"/>
  <c r="G693" i="9"/>
  <c r="F693" i="9"/>
  <c r="E693" i="9"/>
  <c r="L692" i="9"/>
  <c r="K692" i="9"/>
  <c r="J692" i="9"/>
  <c r="H692" i="9"/>
  <c r="G692" i="9"/>
  <c r="F692" i="9"/>
  <c r="E692" i="9"/>
  <c r="L691" i="9"/>
  <c r="K691" i="9"/>
  <c r="J691" i="9"/>
  <c r="H691" i="9"/>
  <c r="G691" i="9"/>
  <c r="F691" i="9"/>
  <c r="E691" i="9"/>
  <c r="L690" i="9"/>
  <c r="K690" i="9"/>
  <c r="J690" i="9"/>
  <c r="H690" i="9"/>
  <c r="G690" i="9"/>
  <c r="F690" i="9"/>
  <c r="E690" i="9"/>
  <c r="L689" i="9"/>
  <c r="K689" i="9"/>
  <c r="J689" i="9"/>
  <c r="H689" i="9"/>
  <c r="G689" i="9"/>
  <c r="F689" i="9"/>
  <c r="E689" i="9"/>
  <c r="L688" i="9"/>
  <c r="K688" i="9"/>
  <c r="J688" i="9"/>
  <c r="H688" i="9"/>
  <c r="G688" i="9"/>
  <c r="F688" i="9"/>
  <c r="E688" i="9"/>
  <c r="L687" i="9"/>
  <c r="K687" i="9"/>
  <c r="J687" i="9"/>
  <c r="H687" i="9"/>
  <c r="G687" i="9"/>
  <c r="F687" i="9"/>
  <c r="E687" i="9"/>
  <c r="L686" i="9"/>
  <c r="K686" i="9"/>
  <c r="J686" i="9"/>
  <c r="H686" i="9"/>
  <c r="G686" i="9"/>
  <c r="F686" i="9"/>
  <c r="E686" i="9"/>
  <c r="L685" i="9"/>
  <c r="K685" i="9"/>
  <c r="J685" i="9"/>
  <c r="H685" i="9"/>
  <c r="G685" i="9"/>
  <c r="F685" i="9"/>
  <c r="E685" i="9"/>
  <c r="L684" i="9"/>
  <c r="K684" i="9"/>
  <c r="J684" i="9"/>
  <c r="H684" i="9"/>
  <c r="G684" i="9"/>
  <c r="F684" i="9"/>
  <c r="E684" i="9"/>
  <c r="L683" i="9"/>
  <c r="K683" i="9"/>
  <c r="J683" i="9"/>
  <c r="H683" i="9"/>
  <c r="G683" i="9"/>
  <c r="F683" i="9"/>
  <c r="E683" i="9"/>
  <c r="L682" i="9"/>
  <c r="K682" i="9"/>
  <c r="J682" i="9"/>
  <c r="H682" i="9"/>
  <c r="G682" i="9"/>
  <c r="F682" i="9"/>
  <c r="E682" i="9"/>
  <c r="L681" i="9"/>
  <c r="K681" i="9"/>
  <c r="J681" i="9"/>
  <c r="H681" i="9"/>
  <c r="G681" i="9"/>
  <c r="F681" i="9"/>
  <c r="E681" i="9"/>
  <c r="L680" i="9"/>
  <c r="K680" i="9"/>
  <c r="J680" i="9"/>
  <c r="H680" i="9"/>
  <c r="G680" i="9"/>
  <c r="F680" i="9"/>
  <c r="E680" i="9"/>
  <c r="L679" i="9"/>
  <c r="K679" i="9"/>
  <c r="J679" i="9"/>
  <c r="H679" i="9"/>
  <c r="G679" i="9"/>
  <c r="F679" i="9"/>
  <c r="E679" i="9"/>
  <c r="L678" i="9"/>
  <c r="K678" i="9"/>
  <c r="J678" i="9"/>
  <c r="H678" i="9"/>
  <c r="G678" i="9"/>
  <c r="F678" i="9"/>
  <c r="E678" i="9"/>
  <c r="L677" i="9"/>
  <c r="K677" i="9"/>
  <c r="J677" i="9"/>
  <c r="H677" i="9"/>
  <c r="G677" i="9"/>
  <c r="F677" i="9"/>
  <c r="E677" i="9"/>
  <c r="L676" i="9"/>
  <c r="K676" i="9"/>
  <c r="J676" i="9"/>
  <c r="H676" i="9"/>
  <c r="G676" i="9"/>
  <c r="F676" i="9"/>
  <c r="E676" i="9"/>
  <c r="L675" i="9"/>
  <c r="K675" i="9"/>
  <c r="J675" i="9"/>
  <c r="H675" i="9"/>
  <c r="G675" i="9"/>
  <c r="F675" i="9"/>
  <c r="E675" i="9"/>
  <c r="L674" i="9"/>
  <c r="K674" i="9"/>
  <c r="J674" i="9"/>
  <c r="H674" i="9"/>
  <c r="G674" i="9"/>
  <c r="F674" i="9"/>
  <c r="E674" i="9"/>
  <c r="L673" i="9"/>
  <c r="K673" i="9"/>
  <c r="J673" i="9"/>
  <c r="H673" i="9"/>
  <c r="G673" i="9"/>
  <c r="F673" i="9"/>
  <c r="E673" i="9"/>
  <c r="L672" i="9"/>
  <c r="K672" i="9"/>
  <c r="J672" i="9"/>
  <c r="H672" i="9"/>
  <c r="G672" i="9"/>
  <c r="F672" i="9"/>
  <c r="E672" i="9"/>
  <c r="L671" i="9"/>
  <c r="K671" i="9"/>
  <c r="J671" i="9"/>
  <c r="H671" i="9"/>
  <c r="G671" i="9"/>
  <c r="F671" i="9"/>
  <c r="E671" i="9"/>
  <c r="L670" i="9"/>
  <c r="K670" i="9"/>
  <c r="J670" i="9"/>
  <c r="H670" i="9"/>
  <c r="G670" i="9"/>
  <c r="F670" i="9"/>
  <c r="E670" i="9"/>
  <c r="L669" i="9"/>
  <c r="K669" i="9"/>
  <c r="J669" i="9"/>
  <c r="H669" i="9"/>
  <c r="G669" i="9"/>
  <c r="F669" i="9"/>
  <c r="E669" i="9"/>
  <c r="L668" i="9"/>
  <c r="K668" i="9"/>
  <c r="J668" i="9"/>
  <c r="H668" i="9"/>
  <c r="G668" i="9"/>
  <c r="F668" i="9"/>
  <c r="E668" i="9"/>
  <c r="L667" i="9"/>
  <c r="K667" i="9"/>
  <c r="J667" i="9"/>
  <c r="H667" i="9"/>
  <c r="G667" i="9"/>
  <c r="F667" i="9"/>
  <c r="E667" i="9"/>
  <c r="L666" i="9"/>
  <c r="K666" i="9"/>
  <c r="J666" i="9"/>
  <c r="H666" i="9"/>
  <c r="G666" i="9"/>
  <c r="F666" i="9"/>
  <c r="E666" i="9"/>
  <c r="L665" i="9"/>
  <c r="K665" i="9"/>
  <c r="J665" i="9"/>
  <c r="H665" i="9"/>
  <c r="G665" i="9"/>
  <c r="F665" i="9"/>
  <c r="E665" i="9"/>
  <c r="L664" i="9"/>
  <c r="K664" i="9"/>
  <c r="J664" i="9"/>
  <c r="H664" i="9"/>
  <c r="G664" i="9"/>
  <c r="F664" i="9"/>
  <c r="E664" i="9"/>
  <c r="L663" i="9"/>
  <c r="K663" i="9"/>
  <c r="J663" i="9"/>
  <c r="H663" i="9"/>
  <c r="G663" i="9"/>
  <c r="F663" i="9"/>
  <c r="E663" i="9"/>
  <c r="L662" i="9"/>
  <c r="K662" i="9"/>
  <c r="J662" i="9"/>
  <c r="H662" i="9"/>
  <c r="G662" i="9"/>
  <c r="F662" i="9"/>
  <c r="E662" i="9"/>
  <c r="L661" i="9"/>
  <c r="K661" i="9"/>
  <c r="J661" i="9"/>
  <c r="H661" i="9"/>
  <c r="G661" i="9"/>
  <c r="F661" i="9"/>
  <c r="E661" i="9"/>
  <c r="L660" i="9"/>
  <c r="K660" i="9"/>
  <c r="J660" i="9"/>
  <c r="H660" i="9"/>
  <c r="G660" i="9"/>
  <c r="F660" i="9"/>
  <c r="E660" i="9"/>
  <c r="L659" i="9"/>
  <c r="K659" i="9"/>
  <c r="J659" i="9"/>
  <c r="H659" i="9"/>
  <c r="G659" i="9"/>
  <c r="F659" i="9"/>
  <c r="E659" i="9"/>
  <c r="L658" i="9"/>
  <c r="K658" i="9"/>
  <c r="J658" i="9"/>
  <c r="H658" i="9"/>
  <c r="G658" i="9"/>
  <c r="F658" i="9"/>
  <c r="E658" i="9"/>
  <c r="L657" i="9"/>
  <c r="K657" i="9"/>
  <c r="J657" i="9"/>
  <c r="H657" i="9"/>
  <c r="G657" i="9"/>
  <c r="F657" i="9"/>
  <c r="E657" i="9"/>
  <c r="L656" i="9"/>
  <c r="K656" i="9"/>
  <c r="J656" i="9"/>
  <c r="H656" i="9"/>
  <c r="G656" i="9"/>
  <c r="F656" i="9"/>
  <c r="E656" i="9"/>
  <c r="L655" i="9"/>
  <c r="K655" i="9"/>
  <c r="J655" i="9"/>
  <c r="H655" i="9"/>
  <c r="G655" i="9"/>
  <c r="F655" i="9"/>
  <c r="E655" i="9"/>
  <c r="L654" i="9"/>
  <c r="K654" i="9"/>
  <c r="J654" i="9"/>
  <c r="H654" i="9"/>
  <c r="G654" i="9"/>
  <c r="F654" i="9"/>
  <c r="E654" i="9"/>
  <c r="L653" i="9"/>
  <c r="K653" i="9"/>
  <c r="J653" i="9"/>
  <c r="H653" i="9"/>
  <c r="G653" i="9"/>
  <c r="F653" i="9"/>
  <c r="E653" i="9"/>
  <c r="L652" i="9"/>
  <c r="K652" i="9"/>
  <c r="J652" i="9"/>
  <c r="H652" i="9"/>
  <c r="G652" i="9"/>
  <c r="F652" i="9"/>
  <c r="E652" i="9"/>
  <c r="L651" i="9"/>
  <c r="K651" i="9"/>
  <c r="J651" i="9"/>
  <c r="H651" i="9"/>
  <c r="G651" i="9"/>
  <c r="F651" i="9"/>
  <c r="E651" i="9"/>
  <c r="L650" i="9"/>
  <c r="K650" i="9"/>
  <c r="J650" i="9"/>
  <c r="H650" i="9"/>
  <c r="G650" i="9"/>
  <c r="F650" i="9"/>
  <c r="E650" i="9"/>
  <c r="L649" i="9"/>
  <c r="K649" i="9"/>
  <c r="J649" i="9"/>
  <c r="H649" i="9"/>
  <c r="G649" i="9"/>
  <c r="F649" i="9"/>
  <c r="E649" i="9"/>
  <c r="L648" i="9"/>
  <c r="K648" i="9"/>
  <c r="J648" i="9"/>
  <c r="H648" i="9"/>
  <c r="G648" i="9"/>
  <c r="F648" i="9"/>
  <c r="E648" i="9"/>
  <c r="L647" i="9"/>
  <c r="K647" i="9"/>
  <c r="J647" i="9"/>
  <c r="H647" i="9"/>
  <c r="G647" i="9"/>
  <c r="F647" i="9"/>
  <c r="E647" i="9"/>
  <c r="L646" i="9"/>
  <c r="K646" i="9"/>
  <c r="J646" i="9"/>
  <c r="H646" i="9"/>
  <c r="G646" i="9"/>
  <c r="F646" i="9"/>
  <c r="E646" i="9"/>
  <c r="L645" i="9"/>
  <c r="K645" i="9"/>
  <c r="J645" i="9"/>
  <c r="H645" i="9"/>
  <c r="G645" i="9"/>
  <c r="F645" i="9"/>
  <c r="E645" i="9"/>
  <c r="L644" i="9"/>
  <c r="K644" i="9"/>
  <c r="J644" i="9"/>
  <c r="H644" i="9"/>
  <c r="G644" i="9"/>
  <c r="F644" i="9"/>
  <c r="E644" i="9"/>
  <c r="L643" i="9"/>
  <c r="K643" i="9"/>
  <c r="J643" i="9"/>
  <c r="H643" i="9"/>
  <c r="G643" i="9"/>
  <c r="F643" i="9"/>
  <c r="E643" i="9"/>
  <c r="L642" i="9"/>
  <c r="K642" i="9"/>
  <c r="J642" i="9"/>
  <c r="H642" i="9"/>
  <c r="G642" i="9"/>
  <c r="F642" i="9"/>
  <c r="E642" i="9"/>
  <c r="L641" i="9"/>
  <c r="K641" i="9"/>
  <c r="J641" i="9"/>
  <c r="H641" i="9"/>
  <c r="G641" i="9"/>
  <c r="F641" i="9"/>
  <c r="E641" i="9"/>
  <c r="L640" i="9"/>
  <c r="K640" i="9"/>
  <c r="J640" i="9"/>
  <c r="H640" i="9"/>
  <c r="G640" i="9"/>
  <c r="F640" i="9"/>
  <c r="E640" i="9"/>
  <c r="L639" i="9"/>
  <c r="K639" i="9"/>
  <c r="J639" i="9"/>
  <c r="H639" i="9"/>
  <c r="G639" i="9"/>
  <c r="F639" i="9"/>
  <c r="E639" i="9"/>
  <c r="L638" i="9"/>
  <c r="K638" i="9"/>
  <c r="J638" i="9"/>
  <c r="H638" i="9"/>
  <c r="G638" i="9"/>
  <c r="F638" i="9"/>
  <c r="E638" i="9"/>
  <c r="L637" i="9"/>
  <c r="K637" i="9"/>
  <c r="J637" i="9"/>
  <c r="H637" i="9"/>
  <c r="G637" i="9"/>
  <c r="F637" i="9"/>
  <c r="E637" i="9"/>
  <c r="L636" i="9"/>
  <c r="K636" i="9"/>
  <c r="J636" i="9"/>
  <c r="H636" i="9"/>
  <c r="G636" i="9"/>
  <c r="F636" i="9"/>
  <c r="E636" i="9"/>
  <c r="L635" i="9"/>
  <c r="K635" i="9"/>
  <c r="J635" i="9"/>
  <c r="H635" i="9"/>
  <c r="G635" i="9"/>
  <c r="F635" i="9"/>
  <c r="E635" i="9"/>
  <c r="L634" i="9"/>
  <c r="K634" i="9"/>
  <c r="J634" i="9"/>
  <c r="H634" i="9"/>
  <c r="G634" i="9"/>
  <c r="F634" i="9"/>
  <c r="E634" i="9"/>
  <c r="L633" i="9"/>
  <c r="K633" i="9"/>
  <c r="J633" i="9"/>
  <c r="H633" i="9"/>
  <c r="G633" i="9"/>
  <c r="F633" i="9"/>
  <c r="E633" i="9"/>
  <c r="L632" i="9"/>
  <c r="K632" i="9"/>
  <c r="J632" i="9"/>
  <c r="H632" i="9"/>
  <c r="G632" i="9"/>
  <c r="F632" i="9"/>
  <c r="E632" i="9"/>
  <c r="L631" i="9"/>
  <c r="K631" i="9"/>
  <c r="J631" i="9"/>
  <c r="H631" i="9"/>
  <c r="G631" i="9"/>
  <c r="F631" i="9"/>
  <c r="E631" i="9"/>
  <c r="L630" i="9"/>
  <c r="K630" i="9"/>
  <c r="J630" i="9"/>
  <c r="H630" i="9"/>
  <c r="G630" i="9"/>
  <c r="F630" i="9"/>
  <c r="E630" i="9"/>
  <c r="L629" i="9"/>
  <c r="K629" i="9"/>
  <c r="J629" i="9"/>
  <c r="H629" i="9"/>
  <c r="G629" i="9"/>
  <c r="F629" i="9"/>
  <c r="E629" i="9"/>
  <c r="L628" i="9"/>
  <c r="K628" i="9"/>
  <c r="J628" i="9"/>
  <c r="H628" i="9"/>
  <c r="G628" i="9"/>
  <c r="F628" i="9"/>
  <c r="E628" i="9"/>
  <c r="L627" i="9"/>
  <c r="K627" i="9"/>
  <c r="J627" i="9"/>
  <c r="H627" i="9"/>
  <c r="G627" i="9"/>
  <c r="F627" i="9"/>
  <c r="E627" i="9"/>
  <c r="L626" i="9"/>
  <c r="K626" i="9"/>
  <c r="J626" i="9"/>
  <c r="H626" i="9"/>
  <c r="G626" i="9"/>
  <c r="F626" i="9"/>
  <c r="E626" i="9"/>
  <c r="L625" i="9"/>
  <c r="K625" i="9"/>
  <c r="J625" i="9"/>
  <c r="H625" i="9"/>
  <c r="G625" i="9"/>
  <c r="F625" i="9"/>
  <c r="E625" i="9"/>
  <c r="L624" i="9"/>
  <c r="K624" i="9"/>
  <c r="J624" i="9"/>
  <c r="H624" i="9"/>
  <c r="G624" i="9"/>
  <c r="F624" i="9"/>
  <c r="E624" i="9"/>
  <c r="L623" i="9"/>
  <c r="K623" i="9"/>
  <c r="J623" i="9"/>
  <c r="H623" i="9"/>
  <c r="G623" i="9"/>
  <c r="F623" i="9"/>
  <c r="E623" i="9"/>
  <c r="L622" i="9"/>
  <c r="K622" i="9"/>
  <c r="J622" i="9"/>
  <c r="H622" i="9"/>
  <c r="G622" i="9"/>
  <c r="F622" i="9"/>
  <c r="E622" i="9"/>
  <c r="L621" i="9"/>
  <c r="K621" i="9"/>
  <c r="J621" i="9"/>
  <c r="H621" i="9"/>
  <c r="G621" i="9"/>
  <c r="F621" i="9"/>
  <c r="E621" i="9"/>
  <c r="L620" i="9"/>
  <c r="K620" i="9"/>
  <c r="J620" i="9"/>
  <c r="H620" i="9"/>
  <c r="G620" i="9"/>
  <c r="F620" i="9"/>
  <c r="E620" i="9"/>
  <c r="L619" i="9"/>
  <c r="K619" i="9"/>
  <c r="J619" i="9"/>
  <c r="H619" i="9"/>
  <c r="G619" i="9"/>
  <c r="F619" i="9"/>
  <c r="E619" i="9"/>
  <c r="L618" i="9"/>
  <c r="K618" i="9"/>
  <c r="J618" i="9"/>
  <c r="H618" i="9"/>
  <c r="G618" i="9"/>
  <c r="F618" i="9"/>
  <c r="E618" i="9"/>
  <c r="L617" i="9"/>
  <c r="K617" i="9"/>
  <c r="J617" i="9"/>
  <c r="H617" i="9"/>
  <c r="G617" i="9"/>
  <c r="F617" i="9"/>
  <c r="E617" i="9"/>
  <c r="L616" i="9"/>
  <c r="K616" i="9"/>
  <c r="J616" i="9"/>
  <c r="H616" i="9"/>
  <c r="G616" i="9"/>
  <c r="F616" i="9"/>
  <c r="E616" i="9"/>
  <c r="L615" i="9"/>
  <c r="K615" i="9"/>
  <c r="J615" i="9"/>
  <c r="H615" i="9"/>
  <c r="G615" i="9"/>
  <c r="F615" i="9"/>
  <c r="E615" i="9"/>
  <c r="L614" i="9"/>
  <c r="K614" i="9"/>
  <c r="J614" i="9"/>
  <c r="H614" i="9"/>
  <c r="G614" i="9"/>
  <c r="F614" i="9"/>
  <c r="E614" i="9"/>
  <c r="L613" i="9"/>
  <c r="K613" i="9"/>
  <c r="J613" i="9"/>
  <c r="H613" i="9"/>
  <c r="G613" i="9"/>
  <c r="F613" i="9"/>
  <c r="E613" i="9"/>
  <c r="L612" i="9"/>
  <c r="K612" i="9"/>
  <c r="J612" i="9"/>
  <c r="H612" i="9"/>
  <c r="G612" i="9"/>
  <c r="F612" i="9"/>
  <c r="E612" i="9"/>
  <c r="L611" i="9"/>
  <c r="K611" i="9"/>
  <c r="J611" i="9"/>
  <c r="H611" i="9"/>
  <c r="G611" i="9"/>
  <c r="F611" i="9"/>
  <c r="E611" i="9"/>
  <c r="L610" i="9"/>
  <c r="K610" i="9"/>
  <c r="J610" i="9"/>
  <c r="H610" i="9"/>
  <c r="G610" i="9"/>
  <c r="F610" i="9"/>
  <c r="E610" i="9"/>
  <c r="L609" i="9"/>
  <c r="K609" i="9"/>
  <c r="J609" i="9"/>
  <c r="H609" i="9"/>
  <c r="G609" i="9"/>
  <c r="F609" i="9"/>
  <c r="E609" i="9"/>
  <c r="L608" i="9"/>
  <c r="K608" i="9"/>
  <c r="J608" i="9"/>
  <c r="H608" i="9"/>
  <c r="G608" i="9"/>
  <c r="F608" i="9"/>
  <c r="E608" i="9"/>
  <c r="L607" i="9"/>
  <c r="K607" i="9"/>
  <c r="J607" i="9"/>
  <c r="H607" i="9"/>
  <c r="G607" i="9"/>
  <c r="F607" i="9"/>
  <c r="E607" i="9"/>
  <c r="L606" i="9"/>
  <c r="K606" i="9"/>
  <c r="J606" i="9"/>
  <c r="H606" i="9"/>
  <c r="G606" i="9"/>
  <c r="F606" i="9"/>
  <c r="E606" i="9"/>
  <c r="L605" i="9"/>
  <c r="K605" i="9"/>
  <c r="J605" i="9"/>
  <c r="H605" i="9"/>
  <c r="G605" i="9"/>
  <c r="F605" i="9"/>
  <c r="E605" i="9"/>
  <c r="L604" i="9"/>
  <c r="K604" i="9"/>
  <c r="J604" i="9"/>
  <c r="H604" i="9"/>
  <c r="G604" i="9"/>
  <c r="F604" i="9"/>
  <c r="E604" i="9"/>
  <c r="L603" i="9"/>
  <c r="K603" i="9"/>
  <c r="J603" i="9"/>
  <c r="H603" i="9"/>
  <c r="G603" i="9"/>
  <c r="F603" i="9"/>
  <c r="E603" i="9"/>
  <c r="L602" i="9"/>
  <c r="K602" i="9"/>
  <c r="J602" i="9"/>
  <c r="H602" i="9"/>
  <c r="G602" i="9"/>
  <c r="F602" i="9"/>
  <c r="E602" i="9"/>
  <c r="L601" i="9"/>
  <c r="K601" i="9"/>
  <c r="J601" i="9"/>
  <c r="H601" i="9"/>
  <c r="G601" i="9"/>
  <c r="F601" i="9"/>
  <c r="E601" i="9"/>
  <c r="L600" i="9"/>
  <c r="K600" i="9"/>
  <c r="J600" i="9"/>
  <c r="H600" i="9"/>
  <c r="G600" i="9"/>
  <c r="F600" i="9"/>
  <c r="E600" i="9"/>
  <c r="L599" i="9"/>
  <c r="K599" i="9"/>
  <c r="J599" i="9"/>
  <c r="H599" i="9"/>
  <c r="G599" i="9"/>
  <c r="F599" i="9"/>
  <c r="E599" i="9"/>
  <c r="L598" i="9"/>
  <c r="K598" i="9"/>
  <c r="J598" i="9"/>
  <c r="H598" i="9"/>
  <c r="G598" i="9"/>
  <c r="F598" i="9"/>
  <c r="E598" i="9"/>
  <c r="L597" i="9"/>
  <c r="K597" i="9"/>
  <c r="J597" i="9"/>
  <c r="H597" i="9"/>
  <c r="G597" i="9"/>
  <c r="F597" i="9"/>
  <c r="E597" i="9"/>
  <c r="L596" i="9"/>
  <c r="K596" i="9"/>
  <c r="J596" i="9"/>
  <c r="H596" i="9"/>
  <c r="G596" i="9"/>
  <c r="F596" i="9"/>
  <c r="E596" i="9"/>
  <c r="L595" i="9"/>
  <c r="K595" i="9"/>
  <c r="J595" i="9"/>
  <c r="H595" i="9"/>
  <c r="G595" i="9"/>
  <c r="F595" i="9"/>
  <c r="E595" i="9"/>
  <c r="L594" i="9"/>
  <c r="K594" i="9"/>
  <c r="J594" i="9"/>
  <c r="H594" i="9"/>
  <c r="G594" i="9"/>
  <c r="F594" i="9"/>
  <c r="E594" i="9"/>
  <c r="L593" i="9"/>
  <c r="K593" i="9"/>
  <c r="J593" i="9"/>
  <c r="H593" i="9"/>
  <c r="G593" i="9"/>
  <c r="F593" i="9"/>
  <c r="E593" i="9"/>
  <c r="L592" i="9"/>
  <c r="K592" i="9"/>
  <c r="J592" i="9"/>
  <c r="H592" i="9"/>
  <c r="G592" i="9"/>
  <c r="F592" i="9"/>
  <c r="E592" i="9"/>
  <c r="L591" i="9"/>
  <c r="K591" i="9"/>
  <c r="J591" i="9"/>
  <c r="H591" i="9"/>
  <c r="G591" i="9"/>
  <c r="F591" i="9"/>
  <c r="E591" i="9"/>
  <c r="L590" i="9"/>
  <c r="K590" i="9"/>
  <c r="J590" i="9"/>
  <c r="H590" i="9"/>
  <c r="G590" i="9"/>
  <c r="F590" i="9"/>
  <c r="E590" i="9"/>
  <c r="L589" i="9"/>
  <c r="K589" i="9"/>
  <c r="J589" i="9"/>
  <c r="H589" i="9"/>
  <c r="G589" i="9"/>
  <c r="F589" i="9"/>
  <c r="E589" i="9"/>
  <c r="L588" i="9"/>
  <c r="K588" i="9"/>
  <c r="J588" i="9"/>
  <c r="H588" i="9"/>
  <c r="G588" i="9"/>
  <c r="F588" i="9"/>
  <c r="E588" i="9"/>
  <c r="L587" i="9"/>
  <c r="K587" i="9"/>
  <c r="J587" i="9"/>
  <c r="H587" i="9"/>
  <c r="G587" i="9"/>
  <c r="F587" i="9"/>
  <c r="E587" i="9"/>
  <c r="L586" i="9"/>
  <c r="K586" i="9"/>
  <c r="J586" i="9"/>
  <c r="H586" i="9"/>
  <c r="G586" i="9"/>
  <c r="F586" i="9"/>
  <c r="E586" i="9"/>
  <c r="L585" i="9"/>
  <c r="K585" i="9"/>
  <c r="J585" i="9"/>
  <c r="H585" i="9"/>
  <c r="G585" i="9"/>
  <c r="F585" i="9"/>
  <c r="E585" i="9"/>
  <c r="L584" i="9"/>
  <c r="K584" i="9"/>
  <c r="J584" i="9"/>
  <c r="H584" i="9"/>
  <c r="G584" i="9"/>
  <c r="F584" i="9"/>
  <c r="E584" i="9"/>
  <c r="L583" i="9"/>
  <c r="K583" i="9"/>
  <c r="J583" i="9"/>
  <c r="H583" i="9"/>
  <c r="G583" i="9"/>
  <c r="F583" i="9"/>
  <c r="E583" i="9"/>
  <c r="L582" i="9"/>
  <c r="K582" i="9"/>
  <c r="J582" i="9"/>
  <c r="H582" i="9"/>
  <c r="G582" i="9"/>
  <c r="F582" i="9"/>
  <c r="E582" i="9"/>
  <c r="L581" i="9"/>
  <c r="K581" i="9"/>
  <c r="J581" i="9"/>
  <c r="H581" i="9"/>
  <c r="G581" i="9"/>
  <c r="F581" i="9"/>
  <c r="E581" i="9"/>
  <c r="L580" i="9"/>
  <c r="K580" i="9"/>
  <c r="J580" i="9"/>
  <c r="H580" i="9"/>
  <c r="G580" i="9"/>
  <c r="F580" i="9"/>
  <c r="E580" i="9"/>
  <c r="L579" i="9"/>
  <c r="K579" i="9"/>
  <c r="J579" i="9"/>
  <c r="H579" i="9"/>
  <c r="G579" i="9"/>
  <c r="F579" i="9"/>
  <c r="E579" i="9"/>
  <c r="L578" i="9"/>
  <c r="K578" i="9"/>
  <c r="J578" i="9"/>
  <c r="H578" i="9"/>
  <c r="G578" i="9"/>
  <c r="F578" i="9"/>
  <c r="E578" i="9"/>
  <c r="L577" i="9"/>
  <c r="K577" i="9"/>
  <c r="J577" i="9"/>
  <c r="H577" i="9"/>
  <c r="G577" i="9"/>
  <c r="F577" i="9"/>
  <c r="E577" i="9"/>
  <c r="L576" i="9"/>
  <c r="K576" i="9"/>
  <c r="J576" i="9"/>
  <c r="H576" i="9"/>
  <c r="G576" i="9"/>
  <c r="F576" i="9"/>
  <c r="E576" i="9"/>
  <c r="L575" i="9"/>
  <c r="K575" i="9"/>
  <c r="J575" i="9"/>
  <c r="H575" i="9"/>
  <c r="G575" i="9"/>
  <c r="F575" i="9"/>
  <c r="E575" i="9"/>
  <c r="L574" i="9"/>
  <c r="K574" i="9"/>
  <c r="J574" i="9"/>
  <c r="H574" i="9"/>
  <c r="G574" i="9"/>
  <c r="F574" i="9"/>
  <c r="E574" i="9"/>
  <c r="L573" i="9"/>
  <c r="K573" i="9"/>
  <c r="J573" i="9"/>
  <c r="H573" i="9"/>
  <c r="G573" i="9"/>
  <c r="F573" i="9"/>
  <c r="E573" i="9"/>
  <c r="L572" i="9"/>
  <c r="K572" i="9"/>
  <c r="J572" i="9"/>
  <c r="H572" i="9"/>
  <c r="G572" i="9"/>
  <c r="F572" i="9"/>
  <c r="E572" i="9"/>
  <c r="L571" i="9"/>
  <c r="K571" i="9"/>
  <c r="J571" i="9"/>
  <c r="H571" i="9"/>
  <c r="G571" i="9"/>
  <c r="F571" i="9"/>
  <c r="E571" i="9"/>
  <c r="L570" i="9"/>
  <c r="K570" i="9"/>
  <c r="J570" i="9"/>
  <c r="H570" i="9"/>
  <c r="G570" i="9"/>
  <c r="F570" i="9"/>
  <c r="E570" i="9"/>
  <c r="L569" i="9"/>
  <c r="K569" i="9"/>
  <c r="J569" i="9"/>
  <c r="H569" i="9"/>
  <c r="G569" i="9"/>
  <c r="F569" i="9"/>
  <c r="E569" i="9"/>
  <c r="L568" i="9"/>
  <c r="K568" i="9"/>
  <c r="J568" i="9"/>
  <c r="H568" i="9"/>
  <c r="G568" i="9"/>
  <c r="F568" i="9"/>
  <c r="E568" i="9"/>
  <c r="L567" i="9"/>
  <c r="K567" i="9"/>
  <c r="J567" i="9"/>
  <c r="H567" i="9"/>
  <c r="G567" i="9"/>
  <c r="F567" i="9"/>
  <c r="E567" i="9"/>
  <c r="L566" i="9"/>
  <c r="K566" i="9"/>
  <c r="J566" i="9"/>
  <c r="H566" i="9"/>
  <c r="G566" i="9"/>
  <c r="F566" i="9"/>
  <c r="E566" i="9"/>
  <c r="L565" i="9"/>
  <c r="K565" i="9"/>
  <c r="J565" i="9"/>
  <c r="H565" i="9"/>
  <c r="G565" i="9"/>
  <c r="F565" i="9"/>
  <c r="E565" i="9"/>
  <c r="L564" i="9"/>
  <c r="K564" i="9"/>
  <c r="J564" i="9"/>
  <c r="H564" i="9"/>
  <c r="G564" i="9"/>
  <c r="F564" i="9"/>
  <c r="E564" i="9"/>
  <c r="L563" i="9"/>
  <c r="K563" i="9"/>
  <c r="J563" i="9"/>
  <c r="H563" i="9"/>
  <c r="G563" i="9"/>
  <c r="F563" i="9"/>
  <c r="E563" i="9"/>
  <c r="L562" i="9"/>
  <c r="K562" i="9"/>
  <c r="J562" i="9"/>
  <c r="H562" i="9"/>
  <c r="G562" i="9"/>
  <c r="F562" i="9"/>
  <c r="E562" i="9"/>
  <c r="L561" i="9"/>
  <c r="K561" i="9"/>
  <c r="J561" i="9"/>
  <c r="H561" i="9"/>
  <c r="G561" i="9"/>
  <c r="F561" i="9"/>
  <c r="E561" i="9"/>
  <c r="L560" i="9"/>
  <c r="K560" i="9"/>
  <c r="J560" i="9"/>
  <c r="H560" i="9"/>
  <c r="G560" i="9"/>
  <c r="F560" i="9"/>
  <c r="E560" i="9"/>
  <c r="L559" i="9"/>
  <c r="K559" i="9"/>
  <c r="J559" i="9"/>
  <c r="H559" i="9"/>
  <c r="G559" i="9"/>
  <c r="F559" i="9"/>
  <c r="E559" i="9"/>
  <c r="L558" i="9"/>
  <c r="K558" i="9"/>
  <c r="J558" i="9"/>
  <c r="H558" i="9"/>
  <c r="G558" i="9"/>
  <c r="F558" i="9"/>
  <c r="E558" i="9"/>
  <c r="L557" i="9"/>
  <c r="K557" i="9"/>
  <c r="J557" i="9"/>
  <c r="H557" i="9"/>
  <c r="G557" i="9"/>
  <c r="F557" i="9"/>
  <c r="E557" i="9"/>
  <c r="L556" i="9"/>
  <c r="K556" i="9"/>
  <c r="J556" i="9"/>
  <c r="H556" i="9"/>
  <c r="G556" i="9"/>
  <c r="F556" i="9"/>
  <c r="E556" i="9"/>
  <c r="L555" i="9"/>
  <c r="K555" i="9"/>
  <c r="J555" i="9"/>
  <c r="H555" i="9"/>
  <c r="G555" i="9"/>
  <c r="F555" i="9"/>
  <c r="E555" i="9"/>
  <c r="L554" i="9"/>
  <c r="K554" i="9"/>
  <c r="J554" i="9"/>
  <c r="H554" i="9"/>
  <c r="G554" i="9"/>
  <c r="F554" i="9"/>
  <c r="E554" i="9"/>
  <c r="L553" i="9"/>
  <c r="K553" i="9"/>
  <c r="J553" i="9"/>
  <c r="H553" i="9"/>
  <c r="G553" i="9"/>
  <c r="F553" i="9"/>
  <c r="E553" i="9"/>
  <c r="L552" i="9"/>
  <c r="K552" i="9"/>
  <c r="J552" i="9"/>
  <c r="H552" i="9"/>
  <c r="G552" i="9"/>
  <c r="F552" i="9"/>
  <c r="E552" i="9"/>
  <c r="L551" i="9"/>
  <c r="K551" i="9"/>
  <c r="J551" i="9"/>
  <c r="H551" i="9"/>
  <c r="G551" i="9"/>
  <c r="F551" i="9"/>
  <c r="E551" i="9"/>
  <c r="L550" i="9"/>
  <c r="K550" i="9"/>
  <c r="J550" i="9"/>
  <c r="H550" i="9"/>
  <c r="G550" i="9"/>
  <c r="F550" i="9"/>
  <c r="E550" i="9"/>
  <c r="L549" i="9"/>
  <c r="K549" i="9"/>
  <c r="J549" i="9"/>
  <c r="H549" i="9"/>
  <c r="G549" i="9"/>
  <c r="F549" i="9"/>
  <c r="E549" i="9"/>
  <c r="L548" i="9"/>
  <c r="K548" i="9"/>
  <c r="J548" i="9"/>
  <c r="H548" i="9"/>
  <c r="G548" i="9"/>
  <c r="F548" i="9"/>
  <c r="E548" i="9"/>
  <c r="L547" i="9"/>
  <c r="K547" i="9"/>
  <c r="J547" i="9"/>
  <c r="H547" i="9"/>
  <c r="G547" i="9"/>
  <c r="F547" i="9"/>
  <c r="E547" i="9"/>
  <c r="L546" i="9"/>
  <c r="K546" i="9"/>
  <c r="J546" i="9"/>
  <c r="H546" i="9"/>
  <c r="G546" i="9"/>
  <c r="F546" i="9"/>
  <c r="E546" i="9"/>
  <c r="L545" i="9"/>
  <c r="K545" i="9"/>
  <c r="J545" i="9"/>
  <c r="H545" i="9"/>
  <c r="G545" i="9"/>
  <c r="F545" i="9"/>
  <c r="E545" i="9"/>
  <c r="L544" i="9"/>
  <c r="K544" i="9"/>
  <c r="J544" i="9"/>
  <c r="H544" i="9"/>
  <c r="G544" i="9"/>
  <c r="F544" i="9"/>
  <c r="E544" i="9"/>
  <c r="L543" i="9"/>
  <c r="K543" i="9"/>
  <c r="J543" i="9"/>
  <c r="H543" i="9"/>
  <c r="G543" i="9"/>
  <c r="F543" i="9"/>
  <c r="E543" i="9"/>
  <c r="L542" i="9"/>
  <c r="K542" i="9"/>
  <c r="J542" i="9"/>
  <c r="H542" i="9"/>
  <c r="G542" i="9"/>
  <c r="F542" i="9"/>
  <c r="E542" i="9"/>
  <c r="L541" i="9"/>
  <c r="K541" i="9"/>
  <c r="J541" i="9"/>
  <c r="H541" i="9"/>
  <c r="G541" i="9"/>
  <c r="F541" i="9"/>
  <c r="E541" i="9"/>
  <c r="L540" i="9"/>
  <c r="K540" i="9"/>
  <c r="J540" i="9"/>
  <c r="H540" i="9"/>
  <c r="G540" i="9"/>
  <c r="F540" i="9"/>
  <c r="E540" i="9"/>
  <c r="L539" i="9"/>
  <c r="K539" i="9"/>
  <c r="J539" i="9"/>
  <c r="H539" i="9"/>
  <c r="G539" i="9"/>
  <c r="F539" i="9"/>
  <c r="E539" i="9"/>
  <c r="L538" i="9"/>
  <c r="K538" i="9"/>
  <c r="J538" i="9"/>
  <c r="H538" i="9"/>
  <c r="G538" i="9"/>
  <c r="F538" i="9"/>
  <c r="E538" i="9"/>
  <c r="L537" i="9"/>
  <c r="K537" i="9"/>
  <c r="J537" i="9"/>
  <c r="H537" i="9"/>
  <c r="G537" i="9"/>
  <c r="F537" i="9"/>
  <c r="E537" i="9"/>
  <c r="L536" i="9"/>
  <c r="K536" i="9"/>
  <c r="J536" i="9"/>
  <c r="H536" i="9"/>
  <c r="G536" i="9"/>
  <c r="F536" i="9"/>
  <c r="E536" i="9"/>
  <c r="L535" i="9"/>
  <c r="K535" i="9"/>
  <c r="J535" i="9"/>
  <c r="H535" i="9"/>
  <c r="G535" i="9"/>
  <c r="F535" i="9"/>
  <c r="E535" i="9"/>
  <c r="L534" i="9"/>
  <c r="K534" i="9"/>
  <c r="J534" i="9"/>
  <c r="H534" i="9"/>
  <c r="G534" i="9"/>
  <c r="F534" i="9"/>
  <c r="E534" i="9"/>
  <c r="L533" i="9"/>
  <c r="K533" i="9"/>
  <c r="J533" i="9"/>
  <c r="H533" i="9"/>
  <c r="G533" i="9"/>
  <c r="F533" i="9"/>
  <c r="E533" i="9"/>
  <c r="L532" i="9"/>
  <c r="K532" i="9"/>
  <c r="J532" i="9"/>
  <c r="H532" i="9"/>
  <c r="G532" i="9"/>
  <c r="F532" i="9"/>
  <c r="E532" i="9"/>
  <c r="L531" i="9"/>
  <c r="K531" i="9"/>
  <c r="J531" i="9"/>
  <c r="H531" i="9"/>
  <c r="G531" i="9"/>
  <c r="F531" i="9"/>
  <c r="E531" i="9"/>
  <c r="L530" i="9"/>
  <c r="K530" i="9"/>
  <c r="J530" i="9"/>
  <c r="H530" i="9"/>
  <c r="G530" i="9"/>
  <c r="F530" i="9"/>
  <c r="E530" i="9"/>
  <c r="L529" i="9"/>
  <c r="K529" i="9"/>
  <c r="J529" i="9"/>
  <c r="H529" i="9"/>
  <c r="G529" i="9"/>
  <c r="F529" i="9"/>
  <c r="E529" i="9"/>
  <c r="L528" i="9"/>
  <c r="K528" i="9"/>
  <c r="J528" i="9"/>
  <c r="H528" i="9"/>
  <c r="G528" i="9"/>
  <c r="F528" i="9"/>
  <c r="E528" i="9"/>
  <c r="L527" i="9"/>
  <c r="K527" i="9"/>
  <c r="J527" i="9"/>
  <c r="H527" i="9"/>
  <c r="G527" i="9"/>
  <c r="F527" i="9"/>
  <c r="E527" i="9"/>
  <c r="L526" i="9"/>
  <c r="K526" i="9"/>
  <c r="J526" i="9"/>
  <c r="H526" i="9"/>
  <c r="G526" i="9"/>
  <c r="F526" i="9"/>
  <c r="E526" i="9"/>
  <c r="L525" i="9"/>
  <c r="K525" i="9"/>
  <c r="J525" i="9"/>
  <c r="H525" i="9"/>
  <c r="G525" i="9"/>
  <c r="F525" i="9"/>
  <c r="E525" i="9"/>
  <c r="L524" i="9"/>
  <c r="K524" i="9"/>
  <c r="J524" i="9"/>
  <c r="H524" i="9"/>
  <c r="G524" i="9"/>
  <c r="F524" i="9"/>
  <c r="E524" i="9"/>
  <c r="L523" i="9"/>
  <c r="K523" i="9"/>
  <c r="J523" i="9"/>
  <c r="H523" i="9"/>
  <c r="G523" i="9"/>
  <c r="F523" i="9"/>
  <c r="E523" i="9"/>
  <c r="L522" i="9"/>
  <c r="K522" i="9"/>
  <c r="J522" i="9"/>
  <c r="H522" i="9"/>
  <c r="G522" i="9"/>
  <c r="F522" i="9"/>
  <c r="E522" i="9"/>
  <c r="L521" i="9"/>
  <c r="K521" i="9"/>
  <c r="J521" i="9"/>
  <c r="H521" i="9"/>
  <c r="G521" i="9"/>
  <c r="F521" i="9"/>
  <c r="E521" i="9"/>
  <c r="L520" i="9"/>
  <c r="K520" i="9"/>
  <c r="J520" i="9"/>
  <c r="H520" i="9"/>
  <c r="G520" i="9"/>
  <c r="F520" i="9"/>
  <c r="E520" i="9"/>
  <c r="L519" i="9"/>
  <c r="K519" i="9"/>
  <c r="J519" i="9"/>
  <c r="H519" i="9"/>
  <c r="G519" i="9"/>
  <c r="F519" i="9"/>
  <c r="E519" i="9"/>
  <c r="L518" i="9"/>
  <c r="K518" i="9"/>
  <c r="J518" i="9"/>
  <c r="H518" i="9"/>
  <c r="G518" i="9"/>
  <c r="F518" i="9"/>
  <c r="E518" i="9"/>
  <c r="L517" i="9"/>
  <c r="K517" i="9"/>
  <c r="J517" i="9"/>
  <c r="H517" i="9"/>
  <c r="G517" i="9"/>
  <c r="F517" i="9"/>
  <c r="E517" i="9"/>
  <c r="L516" i="9"/>
  <c r="K516" i="9"/>
  <c r="J516" i="9"/>
  <c r="H516" i="9"/>
  <c r="G516" i="9"/>
  <c r="F516" i="9"/>
  <c r="E516" i="9"/>
  <c r="L515" i="9"/>
  <c r="K515" i="9"/>
  <c r="J515" i="9"/>
  <c r="H515" i="9"/>
  <c r="G515" i="9"/>
  <c r="F515" i="9"/>
  <c r="E515" i="9"/>
  <c r="L514" i="9"/>
  <c r="K514" i="9"/>
  <c r="J514" i="9"/>
  <c r="H514" i="9"/>
  <c r="G514" i="9"/>
  <c r="F514" i="9"/>
  <c r="E514" i="9"/>
  <c r="L513" i="9"/>
  <c r="K513" i="9"/>
  <c r="J513" i="9"/>
  <c r="H513" i="9"/>
  <c r="G513" i="9"/>
  <c r="F513" i="9"/>
  <c r="E513" i="9"/>
  <c r="L512" i="9"/>
  <c r="K512" i="9"/>
  <c r="J512" i="9"/>
  <c r="H512" i="9"/>
  <c r="G512" i="9"/>
  <c r="F512" i="9"/>
  <c r="E512" i="9"/>
  <c r="L511" i="9"/>
  <c r="K511" i="9"/>
  <c r="J511" i="9"/>
  <c r="H511" i="9"/>
  <c r="G511" i="9"/>
  <c r="F511" i="9"/>
  <c r="E511" i="9"/>
  <c r="L510" i="9"/>
  <c r="K510" i="9"/>
  <c r="J510" i="9"/>
  <c r="H510" i="9"/>
  <c r="G510" i="9"/>
  <c r="F510" i="9"/>
  <c r="E510" i="9"/>
  <c r="L509" i="9"/>
  <c r="K509" i="9"/>
  <c r="J509" i="9"/>
  <c r="H509" i="9"/>
  <c r="G509" i="9"/>
  <c r="F509" i="9"/>
  <c r="E509" i="9"/>
  <c r="L508" i="9"/>
  <c r="K508" i="9"/>
  <c r="J508" i="9"/>
  <c r="H508" i="9"/>
  <c r="G508" i="9"/>
  <c r="F508" i="9"/>
  <c r="E508" i="9"/>
  <c r="L507" i="9"/>
  <c r="K507" i="9"/>
  <c r="J507" i="9"/>
  <c r="H507" i="9"/>
  <c r="G507" i="9"/>
  <c r="F507" i="9"/>
  <c r="E507" i="9"/>
  <c r="L506" i="9"/>
  <c r="K506" i="9"/>
  <c r="J506" i="9"/>
  <c r="H506" i="9"/>
  <c r="G506" i="9"/>
  <c r="F506" i="9"/>
  <c r="E506" i="9"/>
  <c r="L505" i="9"/>
  <c r="K505" i="9"/>
  <c r="J505" i="9"/>
  <c r="H505" i="9"/>
  <c r="G505" i="9"/>
  <c r="F505" i="9"/>
  <c r="E505" i="9"/>
  <c r="L504" i="9"/>
  <c r="K504" i="9"/>
  <c r="J504" i="9"/>
  <c r="H504" i="9"/>
  <c r="G504" i="9"/>
  <c r="F504" i="9"/>
  <c r="E504" i="9"/>
  <c r="L503" i="9"/>
  <c r="K503" i="9"/>
  <c r="J503" i="9"/>
  <c r="H503" i="9"/>
  <c r="G503" i="9"/>
  <c r="F503" i="9"/>
  <c r="E503" i="9"/>
  <c r="L502" i="9"/>
  <c r="K502" i="9"/>
  <c r="J502" i="9"/>
  <c r="H502" i="9"/>
  <c r="G502" i="9"/>
  <c r="F502" i="9"/>
  <c r="E502" i="9"/>
  <c r="L501" i="9"/>
  <c r="K501" i="9"/>
  <c r="J501" i="9"/>
  <c r="H501" i="9"/>
  <c r="G501" i="9"/>
  <c r="F501" i="9"/>
  <c r="E501" i="9"/>
  <c r="L500" i="9"/>
  <c r="K500" i="9"/>
  <c r="J500" i="9"/>
  <c r="H500" i="9"/>
  <c r="G500" i="9"/>
  <c r="F500" i="9"/>
  <c r="E500" i="9"/>
  <c r="L499" i="9"/>
  <c r="K499" i="9"/>
  <c r="J499" i="9"/>
  <c r="H499" i="9"/>
  <c r="G499" i="9"/>
  <c r="F499" i="9"/>
  <c r="E499" i="9"/>
  <c r="L498" i="9"/>
  <c r="K498" i="9"/>
  <c r="J498" i="9"/>
  <c r="H498" i="9"/>
  <c r="G498" i="9"/>
  <c r="F498" i="9"/>
  <c r="E498" i="9"/>
  <c r="L497" i="9"/>
  <c r="K497" i="9"/>
  <c r="J497" i="9"/>
  <c r="H497" i="9"/>
  <c r="G497" i="9"/>
  <c r="F497" i="9"/>
  <c r="E497" i="9"/>
  <c r="L496" i="9"/>
  <c r="K496" i="9"/>
  <c r="J496" i="9"/>
  <c r="H496" i="9"/>
  <c r="G496" i="9"/>
  <c r="F496" i="9"/>
  <c r="E496" i="9"/>
  <c r="L495" i="9"/>
  <c r="K495" i="9"/>
  <c r="J495" i="9"/>
  <c r="H495" i="9"/>
  <c r="G495" i="9"/>
  <c r="F495" i="9"/>
  <c r="E495" i="9"/>
  <c r="L494" i="9"/>
  <c r="K494" i="9"/>
  <c r="J494" i="9"/>
  <c r="H494" i="9"/>
  <c r="G494" i="9"/>
  <c r="F494" i="9"/>
  <c r="E494" i="9"/>
  <c r="L493" i="9"/>
  <c r="K493" i="9"/>
  <c r="J493" i="9"/>
  <c r="H493" i="9"/>
  <c r="G493" i="9"/>
  <c r="F493" i="9"/>
  <c r="E493" i="9"/>
  <c r="L492" i="9"/>
  <c r="K492" i="9"/>
  <c r="J492" i="9"/>
  <c r="H492" i="9"/>
  <c r="G492" i="9"/>
  <c r="F492" i="9"/>
  <c r="E492" i="9"/>
  <c r="L491" i="9"/>
  <c r="K491" i="9"/>
  <c r="J491" i="9"/>
  <c r="H491" i="9"/>
  <c r="G491" i="9"/>
  <c r="F491" i="9"/>
  <c r="E491" i="9"/>
  <c r="L490" i="9"/>
  <c r="K490" i="9"/>
  <c r="J490" i="9"/>
  <c r="H490" i="9"/>
  <c r="G490" i="9"/>
  <c r="F490" i="9"/>
  <c r="E490" i="9"/>
  <c r="L489" i="9"/>
  <c r="K489" i="9"/>
  <c r="J489" i="9"/>
  <c r="H489" i="9"/>
  <c r="G489" i="9"/>
  <c r="F489" i="9"/>
  <c r="E489" i="9"/>
  <c r="L488" i="9"/>
  <c r="K488" i="9"/>
  <c r="J488" i="9"/>
  <c r="H488" i="9"/>
  <c r="G488" i="9"/>
  <c r="F488" i="9"/>
  <c r="E488" i="9"/>
  <c r="L487" i="9"/>
  <c r="K487" i="9"/>
  <c r="J487" i="9"/>
  <c r="H487" i="9"/>
  <c r="G487" i="9"/>
  <c r="F487" i="9"/>
  <c r="E487" i="9"/>
  <c r="L486" i="9"/>
  <c r="K486" i="9"/>
  <c r="J486" i="9"/>
  <c r="H486" i="9"/>
  <c r="G486" i="9"/>
  <c r="F486" i="9"/>
  <c r="E486" i="9"/>
  <c r="L485" i="9"/>
  <c r="K485" i="9"/>
  <c r="J485" i="9"/>
  <c r="H485" i="9"/>
  <c r="G485" i="9"/>
  <c r="F485" i="9"/>
  <c r="E485" i="9"/>
  <c r="L484" i="9"/>
  <c r="K484" i="9"/>
  <c r="J484" i="9"/>
  <c r="H484" i="9"/>
  <c r="G484" i="9"/>
  <c r="F484" i="9"/>
  <c r="E484" i="9"/>
  <c r="L483" i="9"/>
  <c r="K483" i="9"/>
  <c r="J483" i="9"/>
  <c r="H483" i="9"/>
  <c r="G483" i="9"/>
  <c r="F483" i="9"/>
  <c r="E483" i="9"/>
  <c r="L482" i="9"/>
  <c r="K482" i="9"/>
  <c r="J482" i="9"/>
  <c r="H482" i="9"/>
  <c r="G482" i="9"/>
  <c r="F482" i="9"/>
  <c r="E482" i="9"/>
  <c r="L481" i="9"/>
  <c r="K481" i="9"/>
  <c r="J481" i="9"/>
  <c r="H481" i="9"/>
  <c r="G481" i="9"/>
  <c r="F481" i="9"/>
  <c r="E481" i="9"/>
  <c r="L480" i="9"/>
  <c r="K480" i="9"/>
  <c r="J480" i="9"/>
  <c r="H480" i="9"/>
  <c r="G480" i="9"/>
  <c r="F480" i="9"/>
  <c r="E480" i="9"/>
  <c r="L479" i="9"/>
  <c r="K479" i="9"/>
  <c r="J479" i="9"/>
  <c r="H479" i="9"/>
  <c r="G479" i="9"/>
  <c r="F479" i="9"/>
  <c r="E479" i="9"/>
  <c r="L478" i="9"/>
  <c r="K478" i="9"/>
  <c r="J478" i="9"/>
  <c r="H478" i="9"/>
  <c r="G478" i="9"/>
  <c r="F478" i="9"/>
  <c r="E478" i="9"/>
  <c r="L477" i="9"/>
  <c r="K477" i="9"/>
  <c r="J477" i="9"/>
  <c r="H477" i="9"/>
  <c r="G477" i="9"/>
  <c r="F477" i="9"/>
  <c r="E477" i="9"/>
  <c r="L476" i="9"/>
  <c r="K476" i="9"/>
  <c r="J476" i="9"/>
  <c r="H476" i="9"/>
  <c r="G476" i="9"/>
  <c r="F476" i="9"/>
  <c r="E476" i="9"/>
  <c r="L475" i="9"/>
  <c r="K475" i="9"/>
  <c r="J475" i="9"/>
  <c r="H475" i="9"/>
  <c r="G475" i="9"/>
  <c r="F475" i="9"/>
  <c r="E475" i="9"/>
  <c r="L474" i="9"/>
  <c r="K474" i="9"/>
  <c r="J474" i="9"/>
  <c r="H474" i="9"/>
  <c r="G474" i="9"/>
  <c r="F474" i="9"/>
  <c r="E474" i="9"/>
  <c r="L473" i="9"/>
  <c r="K473" i="9"/>
  <c r="J473" i="9"/>
  <c r="H473" i="9"/>
  <c r="G473" i="9"/>
  <c r="F473" i="9"/>
  <c r="E473" i="9"/>
  <c r="L472" i="9"/>
  <c r="K472" i="9"/>
  <c r="J472" i="9"/>
  <c r="H472" i="9"/>
  <c r="G472" i="9"/>
  <c r="F472" i="9"/>
  <c r="E472" i="9"/>
  <c r="L471" i="9"/>
  <c r="K471" i="9"/>
  <c r="J471" i="9"/>
  <c r="H471" i="9"/>
  <c r="G471" i="9"/>
  <c r="F471" i="9"/>
  <c r="E471" i="9"/>
  <c r="L470" i="9"/>
  <c r="K470" i="9"/>
  <c r="J470" i="9"/>
  <c r="H470" i="9"/>
  <c r="G470" i="9"/>
  <c r="F470" i="9"/>
  <c r="E470" i="9"/>
  <c r="L469" i="9"/>
  <c r="K469" i="9"/>
  <c r="J469" i="9"/>
  <c r="H469" i="9"/>
  <c r="G469" i="9"/>
  <c r="F469" i="9"/>
  <c r="E469" i="9"/>
  <c r="L468" i="9"/>
  <c r="K468" i="9"/>
  <c r="J468" i="9"/>
  <c r="H468" i="9"/>
  <c r="G468" i="9"/>
  <c r="F468" i="9"/>
  <c r="E468" i="9"/>
  <c r="L467" i="9"/>
  <c r="K467" i="9"/>
  <c r="J467" i="9"/>
  <c r="H467" i="9"/>
  <c r="G467" i="9"/>
  <c r="F467" i="9"/>
  <c r="E467" i="9"/>
  <c r="L466" i="9"/>
  <c r="K466" i="9"/>
  <c r="J466" i="9"/>
  <c r="H466" i="9"/>
  <c r="G466" i="9"/>
  <c r="F466" i="9"/>
  <c r="E466" i="9"/>
  <c r="L465" i="9"/>
  <c r="K465" i="9"/>
  <c r="J465" i="9"/>
  <c r="H465" i="9"/>
  <c r="G465" i="9"/>
  <c r="F465" i="9"/>
  <c r="E465" i="9"/>
  <c r="L464" i="9"/>
  <c r="K464" i="9"/>
  <c r="J464" i="9"/>
  <c r="H464" i="9"/>
  <c r="G464" i="9"/>
  <c r="F464" i="9"/>
  <c r="E464" i="9"/>
  <c r="L463" i="9"/>
  <c r="K463" i="9"/>
  <c r="J463" i="9"/>
  <c r="H463" i="9"/>
  <c r="G463" i="9"/>
  <c r="F463" i="9"/>
  <c r="E463" i="9"/>
  <c r="L462" i="9"/>
  <c r="K462" i="9"/>
  <c r="J462" i="9"/>
  <c r="H462" i="9"/>
  <c r="G462" i="9"/>
  <c r="F462" i="9"/>
  <c r="E462" i="9"/>
  <c r="L461" i="9"/>
  <c r="K461" i="9"/>
  <c r="J461" i="9"/>
  <c r="H461" i="9"/>
  <c r="G461" i="9"/>
  <c r="F461" i="9"/>
  <c r="E461" i="9"/>
  <c r="L460" i="9"/>
  <c r="K460" i="9"/>
  <c r="J460" i="9"/>
  <c r="H460" i="9"/>
  <c r="G460" i="9"/>
  <c r="F460" i="9"/>
  <c r="E460" i="9"/>
  <c r="L459" i="9"/>
  <c r="K459" i="9"/>
  <c r="J459" i="9"/>
  <c r="H459" i="9"/>
  <c r="G459" i="9"/>
  <c r="F459" i="9"/>
  <c r="E459" i="9"/>
  <c r="L458" i="9"/>
  <c r="K458" i="9"/>
  <c r="J458" i="9"/>
  <c r="H458" i="9"/>
  <c r="G458" i="9"/>
  <c r="F458" i="9"/>
  <c r="E458" i="9"/>
  <c r="L457" i="9"/>
  <c r="K457" i="9"/>
  <c r="J457" i="9"/>
  <c r="H457" i="9"/>
  <c r="G457" i="9"/>
  <c r="F457" i="9"/>
  <c r="E457" i="9"/>
  <c r="L456" i="9"/>
  <c r="K456" i="9"/>
  <c r="J456" i="9"/>
  <c r="H456" i="9"/>
  <c r="G456" i="9"/>
  <c r="F456" i="9"/>
  <c r="E456" i="9"/>
  <c r="L455" i="9"/>
  <c r="K455" i="9"/>
  <c r="J455" i="9"/>
  <c r="H455" i="9"/>
  <c r="G455" i="9"/>
  <c r="F455" i="9"/>
  <c r="E455" i="9"/>
  <c r="L454" i="9"/>
  <c r="K454" i="9"/>
  <c r="J454" i="9"/>
  <c r="H454" i="9"/>
  <c r="G454" i="9"/>
  <c r="F454" i="9"/>
  <c r="E454" i="9"/>
  <c r="L453" i="9"/>
  <c r="K453" i="9"/>
  <c r="J453" i="9"/>
  <c r="H453" i="9"/>
  <c r="G453" i="9"/>
  <c r="F453" i="9"/>
  <c r="E453" i="9"/>
  <c r="L452" i="9"/>
  <c r="K452" i="9"/>
  <c r="J452" i="9"/>
  <c r="H452" i="9"/>
  <c r="G452" i="9"/>
  <c r="F452" i="9"/>
  <c r="E452" i="9"/>
  <c r="L451" i="9"/>
  <c r="K451" i="9"/>
  <c r="J451" i="9"/>
  <c r="H451" i="9"/>
  <c r="G451" i="9"/>
  <c r="F451" i="9"/>
  <c r="E451" i="9"/>
  <c r="L450" i="9"/>
  <c r="K450" i="9"/>
  <c r="J450" i="9"/>
  <c r="H450" i="9"/>
  <c r="G450" i="9"/>
  <c r="F450" i="9"/>
  <c r="E450" i="9"/>
  <c r="L449" i="9"/>
  <c r="K449" i="9"/>
  <c r="J449" i="9"/>
  <c r="H449" i="9"/>
  <c r="G449" i="9"/>
  <c r="F449" i="9"/>
  <c r="E449" i="9"/>
  <c r="L448" i="9"/>
  <c r="K448" i="9"/>
  <c r="J448" i="9"/>
  <c r="H448" i="9"/>
  <c r="G448" i="9"/>
  <c r="F448" i="9"/>
  <c r="E448" i="9"/>
  <c r="L447" i="9"/>
  <c r="K447" i="9"/>
  <c r="J447" i="9"/>
  <c r="H447" i="9"/>
  <c r="G447" i="9"/>
  <c r="F447" i="9"/>
  <c r="E447" i="9"/>
  <c r="L446" i="9"/>
  <c r="K446" i="9"/>
  <c r="J446" i="9"/>
  <c r="H446" i="9"/>
  <c r="G446" i="9"/>
  <c r="F446" i="9"/>
  <c r="E446" i="9"/>
  <c r="L445" i="9"/>
  <c r="K445" i="9"/>
  <c r="J445" i="9"/>
  <c r="H445" i="9"/>
  <c r="G445" i="9"/>
  <c r="F445" i="9"/>
  <c r="E445" i="9"/>
  <c r="L444" i="9"/>
  <c r="K444" i="9"/>
  <c r="J444" i="9"/>
  <c r="H444" i="9"/>
  <c r="G444" i="9"/>
  <c r="F444" i="9"/>
  <c r="E444" i="9"/>
  <c r="L443" i="9"/>
  <c r="K443" i="9"/>
  <c r="J443" i="9"/>
  <c r="H443" i="9"/>
  <c r="G443" i="9"/>
  <c r="F443" i="9"/>
  <c r="E443" i="9"/>
  <c r="L442" i="9"/>
  <c r="K442" i="9"/>
  <c r="J442" i="9"/>
  <c r="H442" i="9"/>
  <c r="G442" i="9"/>
  <c r="F442" i="9"/>
  <c r="E442" i="9"/>
  <c r="L441" i="9"/>
  <c r="K441" i="9"/>
  <c r="J441" i="9"/>
  <c r="H441" i="9"/>
  <c r="G441" i="9"/>
  <c r="F441" i="9"/>
  <c r="E441" i="9"/>
  <c r="L440" i="9"/>
  <c r="K440" i="9"/>
  <c r="J440" i="9"/>
  <c r="H440" i="9"/>
  <c r="G440" i="9"/>
  <c r="F440" i="9"/>
  <c r="E440" i="9"/>
  <c r="L439" i="9"/>
  <c r="K439" i="9"/>
  <c r="J439" i="9"/>
  <c r="H439" i="9"/>
  <c r="G439" i="9"/>
  <c r="F439" i="9"/>
  <c r="E439" i="9"/>
  <c r="L438" i="9"/>
  <c r="K438" i="9"/>
  <c r="J438" i="9"/>
  <c r="H438" i="9"/>
  <c r="G438" i="9"/>
  <c r="F438" i="9"/>
  <c r="E438" i="9"/>
  <c r="L437" i="9"/>
  <c r="K437" i="9"/>
  <c r="J437" i="9"/>
  <c r="H437" i="9"/>
  <c r="G437" i="9"/>
  <c r="F437" i="9"/>
  <c r="E437" i="9"/>
  <c r="L436" i="9"/>
  <c r="K436" i="9"/>
  <c r="J436" i="9"/>
  <c r="H436" i="9"/>
  <c r="G436" i="9"/>
  <c r="F436" i="9"/>
  <c r="E436" i="9"/>
  <c r="L435" i="9"/>
  <c r="K435" i="9"/>
  <c r="J435" i="9"/>
  <c r="H435" i="9"/>
  <c r="G435" i="9"/>
  <c r="F435" i="9"/>
  <c r="E435" i="9"/>
  <c r="L434" i="9"/>
  <c r="K434" i="9"/>
  <c r="J434" i="9"/>
  <c r="H434" i="9"/>
  <c r="G434" i="9"/>
  <c r="F434" i="9"/>
  <c r="E434" i="9"/>
  <c r="L433" i="9"/>
  <c r="K433" i="9"/>
  <c r="J433" i="9"/>
  <c r="H433" i="9"/>
  <c r="G433" i="9"/>
  <c r="F433" i="9"/>
  <c r="E433" i="9"/>
  <c r="L432" i="9"/>
  <c r="K432" i="9"/>
  <c r="J432" i="9"/>
  <c r="H432" i="9"/>
  <c r="G432" i="9"/>
  <c r="F432" i="9"/>
  <c r="E432" i="9"/>
  <c r="L431" i="9"/>
  <c r="K431" i="9"/>
  <c r="J431" i="9"/>
  <c r="H431" i="9"/>
  <c r="G431" i="9"/>
  <c r="F431" i="9"/>
  <c r="E431" i="9"/>
  <c r="L430" i="9"/>
  <c r="K430" i="9"/>
  <c r="J430" i="9"/>
  <c r="H430" i="9"/>
  <c r="G430" i="9"/>
  <c r="F430" i="9"/>
  <c r="E430" i="9"/>
  <c r="L429" i="9"/>
  <c r="K429" i="9"/>
  <c r="J429" i="9"/>
  <c r="H429" i="9"/>
  <c r="G429" i="9"/>
  <c r="F429" i="9"/>
  <c r="E429" i="9"/>
  <c r="L428" i="9"/>
  <c r="K428" i="9"/>
  <c r="J428" i="9"/>
  <c r="H428" i="9"/>
  <c r="G428" i="9"/>
  <c r="F428" i="9"/>
  <c r="E428" i="9"/>
  <c r="L427" i="9"/>
  <c r="K427" i="9"/>
  <c r="J427" i="9"/>
  <c r="H427" i="9"/>
  <c r="G427" i="9"/>
  <c r="F427" i="9"/>
  <c r="E427" i="9"/>
  <c r="L426" i="9"/>
  <c r="K426" i="9"/>
  <c r="J426" i="9"/>
  <c r="H426" i="9"/>
  <c r="G426" i="9"/>
  <c r="F426" i="9"/>
  <c r="E426" i="9"/>
  <c r="L425" i="9"/>
  <c r="K425" i="9"/>
  <c r="J425" i="9"/>
  <c r="H425" i="9"/>
  <c r="G425" i="9"/>
  <c r="F425" i="9"/>
  <c r="E425" i="9"/>
  <c r="L424" i="9"/>
  <c r="K424" i="9"/>
  <c r="J424" i="9"/>
  <c r="H424" i="9"/>
  <c r="G424" i="9"/>
  <c r="F424" i="9"/>
  <c r="E424" i="9"/>
  <c r="L423" i="9"/>
  <c r="K423" i="9"/>
  <c r="J423" i="9"/>
  <c r="H423" i="9"/>
  <c r="G423" i="9"/>
  <c r="F423" i="9"/>
  <c r="E423" i="9"/>
  <c r="L422" i="9"/>
  <c r="K422" i="9"/>
  <c r="J422" i="9"/>
  <c r="H422" i="9"/>
  <c r="G422" i="9"/>
  <c r="F422" i="9"/>
  <c r="E422" i="9"/>
  <c r="L421" i="9"/>
  <c r="K421" i="9"/>
  <c r="J421" i="9"/>
  <c r="H421" i="9"/>
  <c r="G421" i="9"/>
  <c r="F421" i="9"/>
  <c r="E421" i="9"/>
  <c r="L420" i="9"/>
  <c r="K420" i="9"/>
  <c r="J420" i="9"/>
  <c r="H420" i="9"/>
  <c r="G420" i="9"/>
  <c r="F420" i="9"/>
  <c r="E420" i="9"/>
  <c r="L419" i="9"/>
  <c r="K419" i="9"/>
  <c r="J419" i="9"/>
  <c r="H419" i="9"/>
  <c r="G419" i="9"/>
  <c r="F419" i="9"/>
  <c r="E419" i="9"/>
  <c r="L418" i="9"/>
  <c r="K418" i="9"/>
  <c r="J418" i="9"/>
  <c r="H418" i="9"/>
  <c r="G418" i="9"/>
  <c r="F418" i="9"/>
  <c r="E418" i="9"/>
  <c r="L417" i="9"/>
  <c r="K417" i="9"/>
  <c r="J417" i="9"/>
  <c r="H417" i="9"/>
  <c r="G417" i="9"/>
  <c r="F417" i="9"/>
  <c r="E417" i="9"/>
  <c r="L416" i="9"/>
  <c r="K416" i="9"/>
  <c r="J416" i="9"/>
  <c r="H416" i="9"/>
  <c r="G416" i="9"/>
  <c r="F416" i="9"/>
  <c r="E416" i="9"/>
  <c r="L415" i="9"/>
  <c r="K415" i="9"/>
  <c r="J415" i="9"/>
  <c r="H415" i="9"/>
  <c r="G415" i="9"/>
  <c r="F415" i="9"/>
  <c r="E415" i="9"/>
  <c r="L414" i="9"/>
  <c r="K414" i="9"/>
  <c r="J414" i="9"/>
  <c r="H414" i="9"/>
  <c r="G414" i="9"/>
  <c r="F414" i="9"/>
  <c r="E414" i="9"/>
  <c r="L413" i="9"/>
  <c r="K413" i="9"/>
  <c r="J413" i="9"/>
  <c r="H413" i="9"/>
  <c r="G413" i="9"/>
  <c r="F413" i="9"/>
  <c r="E413" i="9"/>
  <c r="L412" i="9"/>
  <c r="K412" i="9"/>
  <c r="J412" i="9"/>
  <c r="H412" i="9"/>
  <c r="G412" i="9"/>
  <c r="F412" i="9"/>
  <c r="E412" i="9"/>
  <c r="L411" i="9"/>
  <c r="K411" i="9"/>
  <c r="J411" i="9"/>
  <c r="H411" i="9"/>
  <c r="G411" i="9"/>
  <c r="F411" i="9"/>
  <c r="E411" i="9"/>
  <c r="L410" i="9"/>
  <c r="K410" i="9"/>
  <c r="J410" i="9"/>
  <c r="H410" i="9"/>
  <c r="G410" i="9"/>
  <c r="F410" i="9"/>
  <c r="E410" i="9"/>
  <c r="L409" i="9"/>
  <c r="K409" i="9"/>
  <c r="J409" i="9"/>
  <c r="H409" i="9"/>
  <c r="G409" i="9"/>
  <c r="F409" i="9"/>
  <c r="E409" i="9"/>
  <c r="L408" i="9"/>
  <c r="K408" i="9"/>
  <c r="J408" i="9"/>
  <c r="H408" i="9"/>
  <c r="G408" i="9"/>
  <c r="F408" i="9"/>
  <c r="E408" i="9"/>
  <c r="L407" i="9"/>
  <c r="K407" i="9"/>
  <c r="J407" i="9"/>
  <c r="H407" i="9"/>
  <c r="G407" i="9"/>
  <c r="F407" i="9"/>
  <c r="E407" i="9"/>
  <c r="L406" i="9"/>
  <c r="K406" i="9"/>
  <c r="J406" i="9"/>
  <c r="H406" i="9"/>
  <c r="G406" i="9"/>
  <c r="F406" i="9"/>
  <c r="E406" i="9"/>
  <c r="L405" i="9"/>
  <c r="K405" i="9"/>
  <c r="J405" i="9"/>
  <c r="H405" i="9"/>
  <c r="G405" i="9"/>
  <c r="F405" i="9"/>
  <c r="E405" i="9"/>
  <c r="L404" i="9"/>
  <c r="K404" i="9"/>
  <c r="J404" i="9"/>
  <c r="H404" i="9"/>
  <c r="G404" i="9"/>
  <c r="F404" i="9"/>
  <c r="E404" i="9"/>
  <c r="L403" i="9"/>
  <c r="K403" i="9"/>
  <c r="J403" i="9"/>
  <c r="H403" i="9"/>
  <c r="G403" i="9"/>
  <c r="F403" i="9"/>
  <c r="E403" i="9"/>
  <c r="L402" i="9"/>
  <c r="K402" i="9"/>
  <c r="J402" i="9"/>
  <c r="H402" i="9"/>
  <c r="G402" i="9"/>
  <c r="F402" i="9"/>
  <c r="E402" i="9"/>
  <c r="L401" i="9"/>
  <c r="K401" i="9"/>
  <c r="J401" i="9"/>
  <c r="H401" i="9"/>
  <c r="G401" i="9"/>
  <c r="F401" i="9"/>
  <c r="E401" i="9"/>
  <c r="L400" i="9"/>
  <c r="K400" i="9"/>
  <c r="J400" i="9"/>
  <c r="H400" i="9"/>
  <c r="G400" i="9"/>
  <c r="F400" i="9"/>
  <c r="E400" i="9"/>
  <c r="L399" i="9"/>
  <c r="K399" i="9"/>
  <c r="J399" i="9"/>
  <c r="H399" i="9"/>
  <c r="G399" i="9"/>
  <c r="F399" i="9"/>
  <c r="E399" i="9"/>
  <c r="L398" i="9"/>
  <c r="K398" i="9"/>
  <c r="J398" i="9"/>
  <c r="H398" i="9"/>
  <c r="G398" i="9"/>
  <c r="F398" i="9"/>
  <c r="E398" i="9"/>
  <c r="L397" i="9"/>
  <c r="K397" i="9"/>
  <c r="J397" i="9"/>
  <c r="H397" i="9"/>
  <c r="G397" i="9"/>
  <c r="F397" i="9"/>
  <c r="E397" i="9"/>
  <c r="L396" i="9"/>
  <c r="K396" i="9"/>
  <c r="J396" i="9"/>
  <c r="H396" i="9"/>
  <c r="G396" i="9"/>
  <c r="F396" i="9"/>
  <c r="E396" i="9"/>
  <c r="L395" i="9"/>
  <c r="K395" i="9"/>
  <c r="J395" i="9"/>
  <c r="H395" i="9"/>
  <c r="G395" i="9"/>
  <c r="F395" i="9"/>
  <c r="E395" i="9"/>
  <c r="L394" i="9"/>
  <c r="K394" i="9"/>
  <c r="J394" i="9"/>
  <c r="H394" i="9"/>
  <c r="G394" i="9"/>
  <c r="F394" i="9"/>
  <c r="E394" i="9"/>
  <c r="L393" i="9"/>
  <c r="K393" i="9"/>
  <c r="J393" i="9"/>
  <c r="H393" i="9"/>
  <c r="G393" i="9"/>
  <c r="F393" i="9"/>
  <c r="E393" i="9"/>
  <c r="L392" i="9"/>
  <c r="K392" i="9"/>
  <c r="J392" i="9"/>
  <c r="H392" i="9"/>
  <c r="G392" i="9"/>
  <c r="F392" i="9"/>
  <c r="E392" i="9"/>
  <c r="L391" i="9"/>
  <c r="K391" i="9"/>
  <c r="J391" i="9"/>
  <c r="H391" i="9"/>
  <c r="G391" i="9"/>
  <c r="F391" i="9"/>
  <c r="E391" i="9"/>
  <c r="L390" i="9"/>
  <c r="K390" i="9"/>
  <c r="J390" i="9"/>
  <c r="H390" i="9"/>
  <c r="G390" i="9"/>
  <c r="F390" i="9"/>
  <c r="E390" i="9"/>
  <c r="L389" i="9"/>
  <c r="K389" i="9"/>
  <c r="J389" i="9"/>
  <c r="H389" i="9"/>
  <c r="G389" i="9"/>
  <c r="F389" i="9"/>
  <c r="E389" i="9"/>
  <c r="L388" i="9"/>
  <c r="K388" i="9"/>
  <c r="J388" i="9"/>
  <c r="H388" i="9"/>
  <c r="G388" i="9"/>
  <c r="F388" i="9"/>
  <c r="E388" i="9"/>
  <c r="L387" i="9"/>
  <c r="K387" i="9"/>
  <c r="J387" i="9"/>
  <c r="H387" i="9"/>
  <c r="G387" i="9"/>
  <c r="F387" i="9"/>
  <c r="E387" i="9"/>
  <c r="L386" i="9"/>
  <c r="K386" i="9"/>
  <c r="J386" i="9"/>
  <c r="H386" i="9"/>
  <c r="G386" i="9"/>
  <c r="F386" i="9"/>
  <c r="E386" i="9"/>
  <c r="L385" i="9"/>
  <c r="K385" i="9"/>
  <c r="J385" i="9"/>
  <c r="H385" i="9"/>
  <c r="G385" i="9"/>
  <c r="F385" i="9"/>
  <c r="E385" i="9"/>
  <c r="L384" i="9"/>
  <c r="K384" i="9"/>
  <c r="J384" i="9"/>
  <c r="H384" i="9"/>
  <c r="G384" i="9"/>
  <c r="F384" i="9"/>
  <c r="E384" i="9"/>
  <c r="L383" i="9"/>
  <c r="K383" i="9"/>
  <c r="J383" i="9"/>
  <c r="H383" i="9"/>
  <c r="G383" i="9"/>
  <c r="F383" i="9"/>
  <c r="E383" i="9"/>
  <c r="L382" i="9"/>
  <c r="K382" i="9"/>
  <c r="J382" i="9"/>
  <c r="H382" i="9"/>
  <c r="G382" i="9"/>
  <c r="F382" i="9"/>
  <c r="E382" i="9"/>
  <c r="L381" i="9"/>
  <c r="K381" i="9"/>
  <c r="J381" i="9"/>
  <c r="H381" i="9"/>
  <c r="G381" i="9"/>
  <c r="F381" i="9"/>
  <c r="E381" i="9"/>
  <c r="L380" i="9"/>
  <c r="K380" i="9"/>
  <c r="J380" i="9"/>
  <c r="H380" i="9"/>
  <c r="G380" i="9"/>
  <c r="F380" i="9"/>
  <c r="E380" i="9"/>
  <c r="L379" i="9"/>
  <c r="K379" i="9"/>
  <c r="J379" i="9"/>
  <c r="H379" i="9"/>
  <c r="G379" i="9"/>
  <c r="F379" i="9"/>
  <c r="E379" i="9"/>
  <c r="L378" i="9"/>
  <c r="K378" i="9"/>
  <c r="J378" i="9"/>
  <c r="H378" i="9"/>
  <c r="G378" i="9"/>
  <c r="F378" i="9"/>
  <c r="E378" i="9"/>
  <c r="L377" i="9"/>
  <c r="K377" i="9"/>
  <c r="J377" i="9"/>
  <c r="H377" i="9"/>
  <c r="G377" i="9"/>
  <c r="F377" i="9"/>
  <c r="E377" i="9"/>
  <c r="L376" i="9"/>
  <c r="K376" i="9"/>
  <c r="J376" i="9"/>
  <c r="H376" i="9"/>
  <c r="G376" i="9"/>
  <c r="F376" i="9"/>
  <c r="E376" i="9"/>
  <c r="L375" i="9"/>
  <c r="K375" i="9"/>
  <c r="J375" i="9"/>
  <c r="H375" i="9"/>
  <c r="G375" i="9"/>
  <c r="F375" i="9"/>
  <c r="E375" i="9"/>
  <c r="L374" i="9"/>
  <c r="K374" i="9"/>
  <c r="J374" i="9"/>
  <c r="H374" i="9"/>
  <c r="G374" i="9"/>
  <c r="F374" i="9"/>
  <c r="E374" i="9"/>
  <c r="L373" i="9"/>
  <c r="K373" i="9"/>
  <c r="J373" i="9"/>
  <c r="H373" i="9"/>
  <c r="G373" i="9"/>
  <c r="F373" i="9"/>
  <c r="E373" i="9"/>
  <c r="L372" i="9"/>
  <c r="K372" i="9"/>
  <c r="J372" i="9"/>
  <c r="H372" i="9"/>
  <c r="G372" i="9"/>
  <c r="F372" i="9"/>
  <c r="E372" i="9"/>
  <c r="L371" i="9"/>
  <c r="K371" i="9"/>
  <c r="J371" i="9"/>
  <c r="H371" i="9"/>
  <c r="G371" i="9"/>
  <c r="F371" i="9"/>
  <c r="E371" i="9"/>
  <c r="L370" i="9"/>
  <c r="K370" i="9"/>
  <c r="J370" i="9"/>
  <c r="H370" i="9"/>
  <c r="G370" i="9"/>
  <c r="F370" i="9"/>
  <c r="E370" i="9"/>
  <c r="L369" i="9"/>
  <c r="K369" i="9"/>
  <c r="J369" i="9"/>
  <c r="H369" i="9"/>
  <c r="G369" i="9"/>
  <c r="F369" i="9"/>
  <c r="E369" i="9"/>
  <c r="L368" i="9"/>
  <c r="K368" i="9"/>
  <c r="J368" i="9"/>
  <c r="H368" i="9"/>
  <c r="G368" i="9"/>
  <c r="F368" i="9"/>
  <c r="E368" i="9"/>
  <c r="L367" i="9"/>
  <c r="K367" i="9"/>
  <c r="J367" i="9"/>
  <c r="H367" i="9"/>
  <c r="G367" i="9"/>
  <c r="F367" i="9"/>
  <c r="E367" i="9"/>
  <c r="L366" i="9"/>
  <c r="K366" i="9"/>
  <c r="J366" i="9"/>
  <c r="H366" i="9"/>
  <c r="G366" i="9"/>
  <c r="F366" i="9"/>
  <c r="E366" i="9"/>
  <c r="L365" i="9"/>
  <c r="K365" i="9"/>
  <c r="J365" i="9"/>
  <c r="H365" i="9"/>
  <c r="G365" i="9"/>
  <c r="F365" i="9"/>
  <c r="E365" i="9"/>
  <c r="L364" i="9"/>
  <c r="K364" i="9"/>
  <c r="J364" i="9"/>
  <c r="H364" i="9"/>
  <c r="G364" i="9"/>
  <c r="F364" i="9"/>
  <c r="E364" i="9"/>
  <c r="L363" i="9"/>
  <c r="K363" i="9"/>
  <c r="J363" i="9"/>
  <c r="H363" i="9"/>
  <c r="G363" i="9"/>
  <c r="F363" i="9"/>
  <c r="E363" i="9"/>
  <c r="L362" i="9"/>
  <c r="K362" i="9"/>
  <c r="J362" i="9"/>
  <c r="H362" i="9"/>
  <c r="G362" i="9"/>
  <c r="F362" i="9"/>
  <c r="E362" i="9"/>
  <c r="L361" i="9"/>
  <c r="K361" i="9"/>
  <c r="J361" i="9"/>
  <c r="H361" i="9"/>
  <c r="G361" i="9"/>
  <c r="F361" i="9"/>
  <c r="E361" i="9"/>
  <c r="L360" i="9"/>
  <c r="K360" i="9"/>
  <c r="J360" i="9"/>
  <c r="H360" i="9"/>
  <c r="G360" i="9"/>
  <c r="F360" i="9"/>
  <c r="E360" i="9"/>
  <c r="L359" i="9"/>
  <c r="K359" i="9"/>
  <c r="J359" i="9"/>
  <c r="H359" i="9"/>
  <c r="G359" i="9"/>
  <c r="F359" i="9"/>
  <c r="E359" i="9"/>
  <c r="L358" i="9"/>
  <c r="K358" i="9"/>
  <c r="J358" i="9"/>
  <c r="H358" i="9"/>
  <c r="G358" i="9"/>
  <c r="F358" i="9"/>
  <c r="E358" i="9"/>
  <c r="L357" i="9"/>
  <c r="K357" i="9"/>
  <c r="J357" i="9"/>
  <c r="H357" i="9"/>
  <c r="G357" i="9"/>
  <c r="F357" i="9"/>
  <c r="E357" i="9"/>
  <c r="L356" i="9"/>
  <c r="K356" i="9"/>
  <c r="J356" i="9"/>
  <c r="H356" i="9"/>
  <c r="G356" i="9"/>
  <c r="F356" i="9"/>
  <c r="E356" i="9"/>
  <c r="L355" i="9"/>
  <c r="K355" i="9"/>
  <c r="J355" i="9"/>
  <c r="H355" i="9"/>
  <c r="G355" i="9"/>
  <c r="F355" i="9"/>
  <c r="E355" i="9"/>
  <c r="L354" i="9"/>
  <c r="K354" i="9"/>
  <c r="J354" i="9"/>
  <c r="H354" i="9"/>
  <c r="G354" i="9"/>
  <c r="F354" i="9"/>
  <c r="E354" i="9"/>
  <c r="L353" i="9"/>
  <c r="K353" i="9"/>
  <c r="J353" i="9"/>
  <c r="H353" i="9"/>
  <c r="G353" i="9"/>
  <c r="F353" i="9"/>
  <c r="E353" i="9"/>
  <c r="L352" i="9"/>
  <c r="K352" i="9"/>
  <c r="J352" i="9"/>
  <c r="H352" i="9"/>
  <c r="G352" i="9"/>
  <c r="F352" i="9"/>
  <c r="E352" i="9"/>
  <c r="L351" i="9"/>
  <c r="K351" i="9"/>
  <c r="J351" i="9"/>
  <c r="H351" i="9"/>
  <c r="G351" i="9"/>
  <c r="F351" i="9"/>
  <c r="E351" i="9"/>
  <c r="L350" i="9"/>
  <c r="K350" i="9"/>
  <c r="J350" i="9"/>
  <c r="H350" i="9"/>
  <c r="G350" i="9"/>
  <c r="F350" i="9"/>
  <c r="E350" i="9"/>
  <c r="L349" i="9"/>
  <c r="K349" i="9"/>
  <c r="J349" i="9"/>
  <c r="H349" i="9"/>
  <c r="G349" i="9"/>
  <c r="F349" i="9"/>
  <c r="E349" i="9"/>
  <c r="L348" i="9"/>
  <c r="K348" i="9"/>
  <c r="J348" i="9"/>
  <c r="H348" i="9"/>
  <c r="G348" i="9"/>
  <c r="F348" i="9"/>
  <c r="E348" i="9"/>
  <c r="L347" i="9"/>
  <c r="K347" i="9"/>
  <c r="J347" i="9"/>
  <c r="H347" i="9"/>
  <c r="G347" i="9"/>
  <c r="F347" i="9"/>
  <c r="E347" i="9"/>
  <c r="L346" i="9"/>
  <c r="K346" i="9"/>
  <c r="J346" i="9"/>
  <c r="H346" i="9"/>
  <c r="G346" i="9"/>
  <c r="F346" i="9"/>
  <c r="E346" i="9"/>
  <c r="L345" i="9"/>
  <c r="K345" i="9"/>
  <c r="J345" i="9"/>
  <c r="H345" i="9"/>
  <c r="G345" i="9"/>
  <c r="F345" i="9"/>
  <c r="E345" i="9"/>
  <c r="L344" i="9"/>
  <c r="K344" i="9"/>
  <c r="J344" i="9"/>
  <c r="H344" i="9"/>
  <c r="G344" i="9"/>
  <c r="F344" i="9"/>
  <c r="E344" i="9"/>
  <c r="L343" i="9"/>
  <c r="K343" i="9"/>
  <c r="J343" i="9"/>
  <c r="H343" i="9"/>
  <c r="G343" i="9"/>
  <c r="F343" i="9"/>
  <c r="E343" i="9"/>
  <c r="L342" i="9"/>
  <c r="K342" i="9"/>
  <c r="J342" i="9"/>
  <c r="H342" i="9"/>
  <c r="G342" i="9"/>
  <c r="F342" i="9"/>
  <c r="E342" i="9"/>
  <c r="L341" i="9"/>
  <c r="K341" i="9"/>
  <c r="J341" i="9"/>
  <c r="H341" i="9"/>
  <c r="G341" i="9"/>
  <c r="F341" i="9"/>
  <c r="E341" i="9"/>
  <c r="L340" i="9"/>
  <c r="K340" i="9"/>
  <c r="J340" i="9"/>
  <c r="H340" i="9"/>
  <c r="G340" i="9"/>
  <c r="F340" i="9"/>
  <c r="E340" i="9"/>
  <c r="L339" i="9"/>
  <c r="K339" i="9"/>
  <c r="J339" i="9"/>
  <c r="H339" i="9"/>
  <c r="G339" i="9"/>
  <c r="F339" i="9"/>
  <c r="E339" i="9"/>
  <c r="L338" i="9"/>
  <c r="K338" i="9"/>
  <c r="J338" i="9"/>
  <c r="H338" i="9"/>
  <c r="G338" i="9"/>
  <c r="F338" i="9"/>
  <c r="E338" i="9"/>
  <c r="L337" i="9"/>
  <c r="K337" i="9"/>
  <c r="J337" i="9"/>
  <c r="H337" i="9"/>
  <c r="G337" i="9"/>
  <c r="F337" i="9"/>
  <c r="E337" i="9"/>
  <c r="L336" i="9"/>
  <c r="K336" i="9"/>
  <c r="J336" i="9"/>
  <c r="H336" i="9"/>
  <c r="G336" i="9"/>
  <c r="F336" i="9"/>
  <c r="E336" i="9"/>
  <c r="L335" i="9"/>
  <c r="K335" i="9"/>
  <c r="J335" i="9"/>
  <c r="H335" i="9"/>
  <c r="G335" i="9"/>
  <c r="F335" i="9"/>
  <c r="E335" i="9"/>
  <c r="L334" i="9"/>
  <c r="K334" i="9"/>
  <c r="J334" i="9"/>
  <c r="H334" i="9"/>
  <c r="G334" i="9"/>
  <c r="F334" i="9"/>
  <c r="E334" i="9"/>
  <c r="L333" i="9"/>
  <c r="K333" i="9"/>
  <c r="J333" i="9"/>
  <c r="H333" i="9"/>
  <c r="G333" i="9"/>
  <c r="F333" i="9"/>
  <c r="E333" i="9"/>
  <c r="L332" i="9"/>
  <c r="K332" i="9"/>
  <c r="J332" i="9"/>
  <c r="H332" i="9"/>
  <c r="G332" i="9"/>
  <c r="F332" i="9"/>
  <c r="E332" i="9"/>
  <c r="L331" i="9"/>
  <c r="K331" i="9"/>
  <c r="J331" i="9"/>
  <c r="H331" i="9"/>
  <c r="G331" i="9"/>
  <c r="F331" i="9"/>
  <c r="E331" i="9"/>
  <c r="L330" i="9"/>
  <c r="K330" i="9"/>
  <c r="J330" i="9"/>
  <c r="H330" i="9"/>
  <c r="G330" i="9"/>
  <c r="F330" i="9"/>
  <c r="E330" i="9"/>
  <c r="L329" i="9"/>
  <c r="K329" i="9"/>
  <c r="J329" i="9"/>
  <c r="H329" i="9"/>
  <c r="G329" i="9"/>
  <c r="F329" i="9"/>
  <c r="E329" i="9"/>
  <c r="L328" i="9"/>
  <c r="K328" i="9"/>
  <c r="J328" i="9"/>
  <c r="H328" i="9"/>
  <c r="G328" i="9"/>
  <c r="F328" i="9"/>
  <c r="E328" i="9"/>
  <c r="L327" i="9"/>
  <c r="K327" i="9"/>
  <c r="J327" i="9"/>
  <c r="H327" i="9"/>
  <c r="G327" i="9"/>
  <c r="F327" i="9"/>
  <c r="E327" i="9"/>
  <c r="L326" i="9"/>
  <c r="K326" i="9"/>
  <c r="J326" i="9"/>
  <c r="H326" i="9"/>
  <c r="G326" i="9"/>
  <c r="F326" i="9"/>
  <c r="E326" i="9"/>
  <c r="L325" i="9"/>
  <c r="K325" i="9"/>
  <c r="J325" i="9"/>
  <c r="H325" i="9"/>
  <c r="G325" i="9"/>
  <c r="F325" i="9"/>
  <c r="E325" i="9"/>
  <c r="L324" i="9"/>
  <c r="K324" i="9"/>
  <c r="J324" i="9"/>
  <c r="H324" i="9"/>
  <c r="G324" i="9"/>
  <c r="F324" i="9"/>
  <c r="E324" i="9"/>
  <c r="L323" i="9"/>
  <c r="K323" i="9"/>
  <c r="J323" i="9"/>
  <c r="H323" i="9"/>
  <c r="G323" i="9"/>
  <c r="F323" i="9"/>
  <c r="E323" i="9"/>
  <c r="L322" i="9"/>
  <c r="K322" i="9"/>
  <c r="J322" i="9"/>
  <c r="H322" i="9"/>
  <c r="G322" i="9"/>
  <c r="F322" i="9"/>
  <c r="E322" i="9"/>
  <c r="L321" i="9"/>
  <c r="K321" i="9"/>
  <c r="J321" i="9"/>
  <c r="H321" i="9"/>
  <c r="G321" i="9"/>
  <c r="F321" i="9"/>
  <c r="E321" i="9"/>
  <c r="L320" i="9"/>
  <c r="K320" i="9"/>
  <c r="J320" i="9"/>
  <c r="H320" i="9"/>
  <c r="G320" i="9"/>
  <c r="F320" i="9"/>
  <c r="E320" i="9"/>
  <c r="L319" i="9"/>
  <c r="K319" i="9"/>
  <c r="J319" i="9"/>
  <c r="H319" i="9"/>
  <c r="G319" i="9"/>
  <c r="F319" i="9"/>
  <c r="E319" i="9"/>
  <c r="L318" i="9"/>
  <c r="K318" i="9"/>
  <c r="J318" i="9"/>
  <c r="H318" i="9"/>
  <c r="G318" i="9"/>
  <c r="F318" i="9"/>
  <c r="E318" i="9"/>
  <c r="L317" i="9"/>
  <c r="K317" i="9"/>
  <c r="J317" i="9"/>
  <c r="H317" i="9"/>
  <c r="G317" i="9"/>
  <c r="F317" i="9"/>
  <c r="E317" i="9"/>
  <c r="L316" i="9"/>
  <c r="K316" i="9"/>
  <c r="J316" i="9"/>
  <c r="H316" i="9"/>
  <c r="G316" i="9"/>
  <c r="F316" i="9"/>
  <c r="E316" i="9"/>
  <c r="L315" i="9"/>
  <c r="K315" i="9"/>
  <c r="J315" i="9"/>
  <c r="H315" i="9"/>
  <c r="G315" i="9"/>
  <c r="F315" i="9"/>
  <c r="E315" i="9"/>
  <c r="L314" i="9"/>
  <c r="K314" i="9"/>
  <c r="J314" i="9"/>
  <c r="H314" i="9"/>
  <c r="G314" i="9"/>
  <c r="F314" i="9"/>
  <c r="E314" i="9"/>
  <c r="L313" i="9"/>
  <c r="K313" i="9"/>
  <c r="J313" i="9"/>
  <c r="H313" i="9"/>
  <c r="G313" i="9"/>
  <c r="F313" i="9"/>
  <c r="E313" i="9"/>
  <c r="L312" i="9"/>
  <c r="K312" i="9"/>
  <c r="J312" i="9"/>
  <c r="H312" i="9"/>
  <c r="G312" i="9"/>
  <c r="F312" i="9"/>
  <c r="E312" i="9"/>
  <c r="L311" i="9"/>
  <c r="K311" i="9"/>
  <c r="J311" i="9"/>
  <c r="H311" i="9"/>
  <c r="G311" i="9"/>
  <c r="F311" i="9"/>
  <c r="E311" i="9"/>
  <c r="L310" i="9"/>
  <c r="K310" i="9"/>
  <c r="J310" i="9"/>
  <c r="H310" i="9"/>
  <c r="G310" i="9"/>
  <c r="F310" i="9"/>
  <c r="E310" i="9"/>
  <c r="L309" i="9"/>
  <c r="K309" i="9"/>
  <c r="J309" i="9"/>
  <c r="H309" i="9"/>
  <c r="G309" i="9"/>
  <c r="F309" i="9"/>
  <c r="E309" i="9"/>
  <c r="L308" i="9"/>
  <c r="K308" i="9"/>
  <c r="J308" i="9"/>
  <c r="H308" i="9"/>
  <c r="G308" i="9"/>
  <c r="F308" i="9"/>
  <c r="E308" i="9"/>
  <c r="L307" i="9"/>
  <c r="K307" i="9"/>
  <c r="J307" i="9"/>
  <c r="H307" i="9"/>
  <c r="G307" i="9"/>
  <c r="F307" i="9"/>
  <c r="E307" i="9"/>
  <c r="L306" i="9"/>
  <c r="K306" i="9"/>
  <c r="J306" i="9"/>
  <c r="H306" i="9"/>
  <c r="G306" i="9"/>
  <c r="F306" i="9"/>
  <c r="E306" i="9"/>
  <c r="L305" i="9"/>
  <c r="K305" i="9"/>
  <c r="J305" i="9"/>
  <c r="H305" i="9"/>
  <c r="G305" i="9"/>
  <c r="F305" i="9"/>
  <c r="E305" i="9"/>
  <c r="L304" i="9"/>
  <c r="K304" i="9"/>
  <c r="J304" i="9"/>
  <c r="H304" i="9"/>
  <c r="G304" i="9"/>
  <c r="F304" i="9"/>
  <c r="E304" i="9"/>
  <c r="L303" i="9"/>
  <c r="K303" i="9"/>
  <c r="J303" i="9"/>
  <c r="H303" i="9"/>
  <c r="G303" i="9"/>
  <c r="F303" i="9"/>
  <c r="E303" i="9"/>
  <c r="L302" i="9"/>
  <c r="K302" i="9"/>
  <c r="J302" i="9"/>
  <c r="H302" i="9"/>
  <c r="G302" i="9"/>
  <c r="F302" i="9"/>
  <c r="E302" i="9"/>
  <c r="L301" i="9"/>
  <c r="K301" i="9"/>
  <c r="J301" i="9"/>
  <c r="H301" i="9"/>
  <c r="G301" i="9"/>
  <c r="F301" i="9"/>
  <c r="E301" i="9"/>
  <c r="L300" i="9"/>
  <c r="K300" i="9"/>
  <c r="J300" i="9"/>
  <c r="H300" i="9"/>
  <c r="G300" i="9"/>
  <c r="F300" i="9"/>
  <c r="E300" i="9"/>
  <c r="L299" i="9"/>
  <c r="K299" i="9"/>
  <c r="J299" i="9"/>
  <c r="H299" i="9"/>
  <c r="G299" i="9"/>
  <c r="F299" i="9"/>
  <c r="E299" i="9"/>
  <c r="L298" i="9"/>
  <c r="K298" i="9"/>
  <c r="J298" i="9"/>
  <c r="H298" i="9"/>
  <c r="G298" i="9"/>
  <c r="F298" i="9"/>
  <c r="E298" i="9"/>
  <c r="L297" i="9"/>
  <c r="K297" i="9"/>
  <c r="J297" i="9"/>
  <c r="H297" i="9"/>
  <c r="G297" i="9"/>
  <c r="F297" i="9"/>
  <c r="E297" i="9"/>
  <c r="L296" i="9"/>
  <c r="K296" i="9"/>
  <c r="J296" i="9"/>
  <c r="H296" i="9"/>
  <c r="G296" i="9"/>
  <c r="F296" i="9"/>
  <c r="E296" i="9"/>
  <c r="L295" i="9"/>
  <c r="K295" i="9"/>
  <c r="J295" i="9"/>
  <c r="H295" i="9"/>
  <c r="G295" i="9"/>
  <c r="F295" i="9"/>
  <c r="E295" i="9"/>
  <c r="L294" i="9"/>
  <c r="K294" i="9"/>
  <c r="J294" i="9"/>
  <c r="H294" i="9"/>
  <c r="G294" i="9"/>
  <c r="F294" i="9"/>
  <c r="E294" i="9"/>
  <c r="L293" i="9"/>
  <c r="K293" i="9"/>
  <c r="J293" i="9"/>
  <c r="H293" i="9"/>
  <c r="G293" i="9"/>
  <c r="F293" i="9"/>
  <c r="E293" i="9"/>
  <c r="L292" i="9"/>
  <c r="K292" i="9"/>
  <c r="J292" i="9"/>
  <c r="H292" i="9"/>
  <c r="G292" i="9"/>
  <c r="F292" i="9"/>
  <c r="E292" i="9"/>
  <c r="L291" i="9"/>
  <c r="K291" i="9"/>
  <c r="J291" i="9"/>
  <c r="H291" i="9"/>
  <c r="G291" i="9"/>
  <c r="F291" i="9"/>
  <c r="E291" i="9"/>
  <c r="L290" i="9"/>
  <c r="K290" i="9"/>
  <c r="J290" i="9"/>
  <c r="H290" i="9"/>
  <c r="G290" i="9"/>
  <c r="F290" i="9"/>
  <c r="E290" i="9"/>
  <c r="L289" i="9"/>
  <c r="K289" i="9"/>
  <c r="J289" i="9"/>
  <c r="H289" i="9"/>
  <c r="G289" i="9"/>
  <c r="F289" i="9"/>
  <c r="E289" i="9"/>
  <c r="L288" i="9"/>
  <c r="K288" i="9"/>
  <c r="J288" i="9"/>
  <c r="H288" i="9"/>
  <c r="G288" i="9"/>
  <c r="F288" i="9"/>
  <c r="E288" i="9"/>
  <c r="L287" i="9"/>
  <c r="K287" i="9"/>
  <c r="J287" i="9"/>
  <c r="H287" i="9"/>
  <c r="G287" i="9"/>
  <c r="F287" i="9"/>
  <c r="E287" i="9"/>
  <c r="L286" i="9"/>
  <c r="K286" i="9"/>
  <c r="J286" i="9"/>
  <c r="H286" i="9"/>
  <c r="G286" i="9"/>
  <c r="F286" i="9"/>
  <c r="E286" i="9"/>
  <c r="L285" i="9"/>
  <c r="K285" i="9"/>
  <c r="J285" i="9"/>
  <c r="H285" i="9"/>
  <c r="G285" i="9"/>
  <c r="F285" i="9"/>
  <c r="E285" i="9"/>
  <c r="L284" i="9"/>
  <c r="K284" i="9"/>
  <c r="J284" i="9"/>
  <c r="H284" i="9"/>
  <c r="G284" i="9"/>
  <c r="F284" i="9"/>
  <c r="E284" i="9"/>
  <c r="L283" i="9"/>
  <c r="K283" i="9"/>
  <c r="J283" i="9"/>
  <c r="H283" i="9"/>
  <c r="G283" i="9"/>
  <c r="F283" i="9"/>
  <c r="E283" i="9"/>
  <c r="L282" i="9"/>
  <c r="K282" i="9"/>
  <c r="J282" i="9"/>
  <c r="H282" i="9"/>
  <c r="G282" i="9"/>
  <c r="F282" i="9"/>
  <c r="E282" i="9"/>
  <c r="L281" i="9"/>
  <c r="K281" i="9"/>
  <c r="J281" i="9"/>
  <c r="H281" i="9"/>
  <c r="G281" i="9"/>
  <c r="F281" i="9"/>
  <c r="E281" i="9"/>
  <c r="L280" i="9"/>
  <c r="K280" i="9"/>
  <c r="J280" i="9"/>
  <c r="H280" i="9"/>
  <c r="G280" i="9"/>
  <c r="F280" i="9"/>
  <c r="E280" i="9"/>
  <c r="L279" i="9"/>
  <c r="K279" i="9"/>
  <c r="J279" i="9"/>
  <c r="H279" i="9"/>
  <c r="G279" i="9"/>
  <c r="F279" i="9"/>
  <c r="E279" i="9"/>
  <c r="L278" i="9"/>
  <c r="K278" i="9"/>
  <c r="J278" i="9"/>
  <c r="H278" i="9"/>
  <c r="G278" i="9"/>
  <c r="F278" i="9"/>
  <c r="E278" i="9"/>
  <c r="L277" i="9"/>
  <c r="K277" i="9"/>
  <c r="J277" i="9"/>
  <c r="H277" i="9"/>
  <c r="G277" i="9"/>
  <c r="F277" i="9"/>
  <c r="E277" i="9"/>
  <c r="L276" i="9"/>
  <c r="K276" i="9"/>
  <c r="J276" i="9"/>
  <c r="H276" i="9"/>
  <c r="G276" i="9"/>
  <c r="F276" i="9"/>
  <c r="E276" i="9"/>
  <c r="L275" i="9"/>
  <c r="K275" i="9"/>
  <c r="J275" i="9"/>
  <c r="H275" i="9"/>
  <c r="G275" i="9"/>
  <c r="F275" i="9"/>
  <c r="E275" i="9"/>
  <c r="L274" i="9"/>
  <c r="K274" i="9"/>
  <c r="J274" i="9"/>
  <c r="H274" i="9"/>
  <c r="G274" i="9"/>
  <c r="F274" i="9"/>
  <c r="E274" i="9"/>
  <c r="L273" i="9"/>
  <c r="K273" i="9"/>
  <c r="J273" i="9"/>
  <c r="H273" i="9"/>
  <c r="G273" i="9"/>
  <c r="F273" i="9"/>
  <c r="E273" i="9"/>
  <c r="L272" i="9"/>
  <c r="K272" i="9"/>
  <c r="J272" i="9"/>
  <c r="H272" i="9"/>
  <c r="G272" i="9"/>
  <c r="F272" i="9"/>
  <c r="E272" i="9"/>
  <c r="L271" i="9"/>
  <c r="K271" i="9"/>
  <c r="J271" i="9"/>
  <c r="H271" i="9"/>
  <c r="G271" i="9"/>
  <c r="F271" i="9"/>
  <c r="E271" i="9"/>
  <c r="L270" i="9"/>
  <c r="K270" i="9"/>
  <c r="J270" i="9"/>
  <c r="H270" i="9"/>
  <c r="G270" i="9"/>
  <c r="F270" i="9"/>
  <c r="E270" i="9"/>
  <c r="L269" i="9"/>
  <c r="K269" i="9"/>
  <c r="J269" i="9"/>
  <c r="H269" i="9"/>
  <c r="G269" i="9"/>
  <c r="F269" i="9"/>
  <c r="E269" i="9"/>
  <c r="L268" i="9"/>
  <c r="K268" i="9"/>
  <c r="J268" i="9"/>
  <c r="H268" i="9"/>
  <c r="G268" i="9"/>
  <c r="F268" i="9"/>
  <c r="E268" i="9"/>
  <c r="L267" i="9"/>
  <c r="K267" i="9"/>
  <c r="J267" i="9"/>
  <c r="H267" i="9"/>
  <c r="G267" i="9"/>
  <c r="F267" i="9"/>
  <c r="E267" i="9"/>
  <c r="L266" i="9"/>
  <c r="K266" i="9"/>
  <c r="J266" i="9"/>
  <c r="H266" i="9"/>
  <c r="G266" i="9"/>
  <c r="F266" i="9"/>
  <c r="E266" i="9"/>
  <c r="L265" i="9"/>
  <c r="K265" i="9"/>
  <c r="J265" i="9"/>
  <c r="H265" i="9"/>
  <c r="G265" i="9"/>
  <c r="F265" i="9"/>
  <c r="E265" i="9"/>
  <c r="L264" i="9"/>
  <c r="K264" i="9"/>
  <c r="J264" i="9"/>
  <c r="H264" i="9"/>
  <c r="G264" i="9"/>
  <c r="F264" i="9"/>
  <c r="E264" i="9"/>
  <c r="L263" i="9"/>
  <c r="K263" i="9"/>
  <c r="J263" i="9"/>
  <c r="H263" i="9"/>
  <c r="G263" i="9"/>
  <c r="F263" i="9"/>
  <c r="E263" i="9"/>
  <c r="L262" i="9"/>
  <c r="K262" i="9"/>
  <c r="J262" i="9"/>
  <c r="H262" i="9"/>
  <c r="G262" i="9"/>
  <c r="F262" i="9"/>
  <c r="E262" i="9"/>
  <c r="L261" i="9"/>
  <c r="K261" i="9"/>
  <c r="J261" i="9"/>
  <c r="H261" i="9"/>
  <c r="G261" i="9"/>
  <c r="F261" i="9"/>
  <c r="E261" i="9"/>
  <c r="L260" i="9"/>
  <c r="K260" i="9"/>
  <c r="J260" i="9"/>
  <c r="H260" i="9"/>
  <c r="G260" i="9"/>
  <c r="F260" i="9"/>
  <c r="E260" i="9"/>
  <c r="L259" i="9"/>
  <c r="K259" i="9"/>
  <c r="J259" i="9"/>
  <c r="H259" i="9"/>
  <c r="G259" i="9"/>
  <c r="F259" i="9"/>
  <c r="E259" i="9"/>
  <c r="L258" i="9"/>
  <c r="K258" i="9"/>
  <c r="J258" i="9"/>
  <c r="H258" i="9"/>
  <c r="G258" i="9"/>
  <c r="F258" i="9"/>
  <c r="E258" i="9"/>
  <c r="L257" i="9"/>
  <c r="K257" i="9"/>
  <c r="J257" i="9"/>
  <c r="H257" i="9"/>
  <c r="G257" i="9"/>
  <c r="F257" i="9"/>
  <c r="E257" i="9"/>
  <c r="L256" i="9"/>
  <c r="K256" i="9"/>
  <c r="J256" i="9"/>
  <c r="H256" i="9"/>
  <c r="G256" i="9"/>
  <c r="F256" i="9"/>
  <c r="E256" i="9"/>
  <c r="L255" i="9"/>
  <c r="K255" i="9"/>
  <c r="J255" i="9"/>
  <c r="H255" i="9"/>
  <c r="G255" i="9"/>
  <c r="F255" i="9"/>
  <c r="E255" i="9"/>
  <c r="L254" i="9"/>
  <c r="K254" i="9"/>
  <c r="J254" i="9"/>
  <c r="H254" i="9"/>
  <c r="G254" i="9"/>
  <c r="F254" i="9"/>
  <c r="E254" i="9"/>
  <c r="L253" i="9"/>
  <c r="K253" i="9"/>
  <c r="J253" i="9"/>
  <c r="H253" i="9"/>
  <c r="G253" i="9"/>
  <c r="F253" i="9"/>
  <c r="E253" i="9"/>
  <c r="L252" i="9"/>
  <c r="K252" i="9"/>
  <c r="J252" i="9"/>
  <c r="H252" i="9"/>
  <c r="G252" i="9"/>
  <c r="F252" i="9"/>
  <c r="E252" i="9"/>
  <c r="L251" i="9"/>
  <c r="K251" i="9"/>
  <c r="J251" i="9"/>
  <c r="H251" i="9"/>
  <c r="G251" i="9"/>
  <c r="F251" i="9"/>
  <c r="E251" i="9"/>
  <c r="L250" i="9"/>
  <c r="K250" i="9"/>
  <c r="J250" i="9"/>
  <c r="H250" i="9"/>
  <c r="G250" i="9"/>
  <c r="F250" i="9"/>
  <c r="E250" i="9"/>
  <c r="L249" i="9"/>
  <c r="K249" i="9"/>
  <c r="J249" i="9"/>
  <c r="H249" i="9"/>
  <c r="G249" i="9"/>
  <c r="F249" i="9"/>
  <c r="E249" i="9"/>
  <c r="L248" i="9"/>
  <c r="K248" i="9"/>
  <c r="J248" i="9"/>
  <c r="H248" i="9"/>
  <c r="G248" i="9"/>
  <c r="F248" i="9"/>
  <c r="E248" i="9"/>
  <c r="L247" i="9"/>
  <c r="K247" i="9"/>
  <c r="J247" i="9"/>
  <c r="H247" i="9"/>
  <c r="G247" i="9"/>
  <c r="F247" i="9"/>
  <c r="E247" i="9"/>
  <c r="L246" i="9"/>
  <c r="K246" i="9"/>
  <c r="J246" i="9"/>
  <c r="H246" i="9"/>
  <c r="G246" i="9"/>
  <c r="F246" i="9"/>
  <c r="E246" i="9"/>
  <c r="L245" i="9"/>
  <c r="K245" i="9"/>
  <c r="J245" i="9"/>
  <c r="H245" i="9"/>
  <c r="G245" i="9"/>
  <c r="F245" i="9"/>
  <c r="E245" i="9"/>
  <c r="L244" i="9"/>
  <c r="K244" i="9"/>
  <c r="J244" i="9"/>
  <c r="H244" i="9"/>
  <c r="G244" i="9"/>
  <c r="F244" i="9"/>
  <c r="E244" i="9"/>
  <c r="L243" i="9"/>
  <c r="N243" i="9" s="1"/>
  <c r="K243" i="9"/>
  <c r="M243" i="9" s="1"/>
  <c r="J243" i="9"/>
  <c r="H243" i="9"/>
  <c r="G243" i="9"/>
  <c r="F243" i="9"/>
  <c r="E243" i="9"/>
  <c r="L242" i="9"/>
  <c r="N242" i="9" s="1"/>
  <c r="K242" i="9"/>
  <c r="M242" i="9" s="1"/>
  <c r="J242" i="9"/>
  <c r="H242" i="9"/>
  <c r="G242" i="9"/>
  <c r="F242" i="9"/>
  <c r="E242" i="9"/>
  <c r="L241" i="9"/>
  <c r="N241" i="9" s="1"/>
  <c r="K241" i="9"/>
  <c r="M241" i="9" s="1"/>
  <c r="J241" i="9"/>
  <c r="H241" i="9"/>
  <c r="G241" i="9"/>
  <c r="F241" i="9"/>
  <c r="E241" i="9"/>
  <c r="L240" i="9"/>
  <c r="N240" i="9" s="1"/>
  <c r="K240" i="9"/>
  <c r="M240" i="9" s="1"/>
  <c r="J240" i="9"/>
  <c r="H240" i="9"/>
  <c r="G240" i="9"/>
  <c r="F240" i="9"/>
  <c r="E240" i="9"/>
  <c r="L239" i="9"/>
  <c r="N239" i="9" s="1"/>
  <c r="K239" i="9"/>
  <c r="M239" i="9" s="1"/>
  <c r="J239" i="9"/>
  <c r="H239" i="9"/>
  <c r="G239" i="9"/>
  <c r="F239" i="9"/>
  <c r="E239" i="9"/>
  <c r="L238" i="9"/>
  <c r="N238" i="9" s="1"/>
  <c r="K238" i="9"/>
  <c r="M238" i="9" s="1"/>
  <c r="J238" i="9"/>
  <c r="H238" i="9"/>
  <c r="G238" i="9"/>
  <c r="F238" i="9"/>
  <c r="E238" i="9"/>
  <c r="L237" i="9"/>
  <c r="N237" i="9" s="1"/>
  <c r="K237" i="9"/>
  <c r="M237" i="9" s="1"/>
  <c r="J237" i="9"/>
  <c r="H237" i="9"/>
  <c r="G237" i="9"/>
  <c r="F237" i="9"/>
  <c r="E237" i="9"/>
  <c r="L236" i="9"/>
  <c r="N236" i="9" s="1"/>
  <c r="K236" i="9"/>
  <c r="M236" i="9" s="1"/>
  <c r="J236" i="9"/>
  <c r="H236" i="9"/>
  <c r="G236" i="9"/>
  <c r="F236" i="9"/>
  <c r="E236" i="9"/>
  <c r="L235" i="9"/>
  <c r="N235" i="9" s="1"/>
  <c r="K235" i="9"/>
  <c r="M235" i="9" s="1"/>
  <c r="J235" i="9"/>
  <c r="H235" i="9"/>
  <c r="G235" i="9"/>
  <c r="F235" i="9"/>
  <c r="E235" i="9"/>
  <c r="L234" i="9"/>
  <c r="N234" i="9" s="1"/>
  <c r="K234" i="9"/>
  <c r="M234" i="9" s="1"/>
  <c r="J234" i="9"/>
  <c r="H234" i="9"/>
  <c r="G234" i="9"/>
  <c r="F234" i="9"/>
  <c r="E234" i="9"/>
  <c r="L233" i="9"/>
  <c r="N233" i="9" s="1"/>
  <c r="K233" i="9"/>
  <c r="M233" i="9" s="1"/>
  <c r="J233" i="9"/>
  <c r="H233" i="9"/>
  <c r="G233" i="9"/>
  <c r="F233" i="9"/>
  <c r="E233" i="9"/>
  <c r="L232" i="9"/>
  <c r="N232" i="9" s="1"/>
  <c r="K232" i="9"/>
  <c r="M232" i="9" s="1"/>
  <c r="J232" i="9"/>
  <c r="H232" i="9"/>
  <c r="G232" i="9"/>
  <c r="F232" i="9"/>
  <c r="E232" i="9"/>
  <c r="L231" i="9"/>
  <c r="N231" i="9" s="1"/>
  <c r="K231" i="9"/>
  <c r="M231" i="9" s="1"/>
  <c r="J231" i="9"/>
  <c r="H231" i="9"/>
  <c r="G231" i="9"/>
  <c r="F231" i="9"/>
  <c r="E231" i="9"/>
  <c r="L230" i="9"/>
  <c r="N230" i="9" s="1"/>
  <c r="K230" i="9"/>
  <c r="M230" i="9" s="1"/>
  <c r="J230" i="9"/>
  <c r="H230" i="9"/>
  <c r="G230" i="9"/>
  <c r="F230" i="9"/>
  <c r="E230" i="9"/>
  <c r="L229" i="9"/>
  <c r="N229" i="9" s="1"/>
  <c r="K229" i="9"/>
  <c r="M229" i="9" s="1"/>
  <c r="J229" i="9"/>
  <c r="H229" i="9"/>
  <c r="G229" i="9"/>
  <c r="F229" i="9"/>
  <c r="E229" i="9"/>
  <c r="L228" i="9"/>
  <c r="N228" i="9" s="1"/>
  <c r="K228" i="9"/>
  <c r="M228" i="9" s="1"/>
  <c r="J228" i="9"/>
  <c r="H228" i="9"/>
  <c r="G228" i="9"/>
  <c r="F228" i="9"/>
  <c r="E228" i="9"/>
  <c r="L227" i="9"/>
  <c r="N227" i="9" s="1"/>
  <c r="K227" i="9"/>
  <c r="M227" i="9" s="1"/>
  <c r="J227" i="9"/>
  <c r="H227" i="9"/>
  <c r="G227" i="9"/>
  <c r="F227" i="9"/>
  <c r="E227" i="9"/>
  <c r="L226" i="9"/>
  <c r="N226" i="9" s="1"/>
  <c r="K226" i="9"/>
  <c r="M226" i="9" s="1"/>
  <c r="J226" i="9"/>
  <c r="H226" i="9"/>
  <c r="G226" i="9"/>
  <c r="F226" i="9"/>
  <c r="E226" i="9"/>
  <c r="L225" i="9"/>
  <c r="N225" i="9" s="1"/>
  <c r="K225" i="9"/>
  <c r="M225" i="9" s="1"/>
  <c r="J225" i="9"/>
  <c r="H225" i="9"/>
  <c r="G225" i="9"/>
  <c r="F225" i="9"/>
  <c r="E225" i="9"/>
  <c r="L224" i="9"/>
  <c r="N224" i="9" s="1"/>
  <c r="K224" i="9"/>
  <c r="M224" i="9" s="1"/>
  <c r="J224" i="9"/>
  <c r="H224" i="9"/>
  <c r="G224" i="9"/>
  <c r="F224" i="9"/>
  <c r="E224" i="9"/>
  <c r="L223" i="9"/>
  <c r="N223" i="9" s="1"/>
  <c r="K223" i="9"/>
  <c r="M223" i="9" s="1"/>
  <c r="J223" i="9"/>
  <c r="H223" i="9"/>
  <c r="G223" i="9"/>
  <c r="F223" i="9"/>
  <c r="E223" i="9"/>
  <c r="L222" i="9"/>
  <c r="N222" i="9" s="1"/>
  <c r="K222" i="9"/>
  <c r="M222" i="9" s="1"/>
  <c r="J222" i="9"/>
  <c r="H222" i="9"/>
  <c r="G222" i="9"/>
  <c r="F222" i="9"/>
  <c r="E222" i="9"/>
  <c r="L221" i="9"/>
  <c r="N221" i="9" s="1"/>
  <c r="K221" i="9"/>
  <c r="M221" i="9" s="1"/>
  <c r="J221" i="9"/>
  <c r="H221" i="9"/>
  <c r="G221" i="9"/>
  <c r="F221" i="9"/>
  <c r="E221" i="9"/>
  <c r="L220" i="9"/>
  <c r="N220" i="9" s="1"/>
  <c r="K220" i="9"/>
  <c r="M220" i="9" s="1"/>
  <c r="J220" i="9"/>
  <c r="H220" i="9"/>
  <c r="G220" i="9"/>
  <c r="F220" i="9"/>
  <c r="E220" i="9"/>
  <c r="L219" i="9"/>
  <c r="N219" i="9" s="1"/>
  <c r="K219" i="9"/>
  <c r="M219" i="9" s="1"/>
  <c r="J219" i="9"/>
  <c r="H219" i="9"/>
  <c r="G219" i="9"/>
  <c r="F219" i="9"/>
  <c r="E219" i="9"/>
  <c r="L218" i="9"/>
  <c r="N218" i="9" s="1"/>
  <c r="K218" i="9"/>
  <c r="M218" i="9" s="1"/>
  <c r="J218" i="9"/>
  <c r="H218" i="9"/>
  <c r="G218" i="9"/>
  <c r="F218" i="9"/>
  <c r="E218" i="9"/>
  <c r="L217" i="9"/>
  <c r="N217" i="9" s="1"/>
  <c r="K217" i="9"/>
  <c r="M217" i="9" s="1"/>
  <c r="J217" i="9"/>
  <c r="H217" i="9"/>
  <c r="G217" i="9"/>
  <c r="F217" i="9"/>
  <c r="E217" i="9"/>
  <c r="L216" i="9"/>
  <c r="N216" i="9" s="1"/>
  <c r="K216" i="9"/>
  <c r="M216" i="9" s="1"/>
  <c r="J216" i="9"/>
  <c r="H216" i="9"/>
  <c r="G216" i="9"/>
  <c r="F216" i="9"/>
  <c r="E216" i="9"/>
  <c r="L215" i="9"/>
  <c r="N215" i="9" s="1"/>
  <c r="K215" i="9"/>
  <c r="M215" i="9" s="1"/>
  <c r="J215" i="9"/>
  <c r="H215" i="9"/>
  <c r="G215" i="9"/>
  <c r="F215" i="9"/>
  <c r="E215" i="9"/>
  <c r="L214" i="9"/>
  <c r="N214" i="9" s="1"/>
  <c r="K214" i="9"/>
  <c r="M214" i="9" s="1"/>
  <c r="J214" i="9"/>
  <c r="H214" i="9"/>
  <c r="G214" i="9"/>
  <c r="F214" i="9"/>
  <c r="E214" i="9"/>
  <c r="L213" i="9"/>
  <c r="N213" i="9" s="1"/>
  <c r="K213" i="9"/>
  <c r="M213" i="9" s="1"/>
  <c r="J213" i="9"/>
  <c r="H213" i="9"/>
  <c r="G213" i="9"/>
  <c r="F213" i="9"/>
  <c r="E213" i="9"/>
  <c r="L212" i="9"/>
  <c r="N212" i="9" s="1"/>
  <c r="K212" i="9"/>
  <c r="M212" i="9" s="1"/>
  <c r="J212" i="9"/>
  <c r="H212" i="9"/>
  <c r="G212" i="9"/>
  <c r="F212" i="9"/>
  <c r="E212" i="9"/>
  <c r="L211" i="9"/>
  <c r="N211" i="9" s="1"/>
  <c r="K211" i="9"/>
  <c r="M211" i="9" s="1"/>
  <c r="J211" i="9"/>
  <c r="H211" i="9"/>
  <c r="G211" i="9"/>
  <c r="F211" i="9"/>
  <c r="E211" i="9"/>
  <c r="L210" i="9"/>
  <c r="N210" i="9" s="1"/>
  <c r="K210" i="9"/>
  <c r="M210" i="9" s="1"/>
  <c r="J210" i="9"/>
  <c r="H210" i="9"/>
  <c r="G210" i="9"/>
  <c r="F210" i="9"/>
  <c r="E210" i="9"/>
  <c r="L209" i="9"/>
  <c r="N209" i="9" s="1"/>
  <c r="K209" i="9"/>
  <c r="M209" i="9" s="1"/>
  <c r="J209" i="9"/>
  <c r="H209" i="9"/>
  <c r="G209" i="9"/>
  <c r="F209" i="9"/>
  <c r="E209" i="9"/>
  <c r="L208" i="9"/>
  <c r="N208" i="9" s="1"/>
  <c r="K208" i="9"/>
  <c r="M208" i="9" s="1"/>
  <c r="J208" i="9"/>
  <c r="H208" i="9"/>
  <c r="G208" i="9"/>
  <c r="F208" i="9"/>
  <c r="E208" i="9"/>
  <c r="L207" i="9"/>
  <c r="N207" i="9" s="1"/>
  <c r="K207" i="9"/>
  <c r="M207" i="9" s="1"/>
  <c r="J207" i="9"/>
  <c r="H207" i="9"/>
  <c r="G207" i="9"/>
  <c r="F207" i="9"/>
  <c r="E207" i="9"/>
  <c r="L206" i="9"/>
  <c r="N206" i="9" s="1"/>
  <c r="K206" i="9"/>
  <c r="M206" i="9" s="1"/>
  <c r="J206" i="9"/>
  <c r="H206" i="9"/>
  <c r="G206" i="9"/>
  <c r="F206" i="9"/>
  <c r="E206" i="9"/>
  <c r="L205" i="9"/>
  <c r="N205" i="9" s="1"/>
  <c r="K205" i="9"/>
  <c r="M205" i="9" s="1"/>
  <c r="J205" i="9"/>
  <c r="H205" i="9"/>
  <c r="G205" i="9"/>
  <c r="F205" i="9"/>
  <c r="E205" i="9"/>
  <c r="L204" i="9"/>
  <c r="N204" i="9" s="1"/>
  <c r="K204" i="9"/>
  <c r="M204" i="9" s="1"/>
  <c r="J204" i="9"/>
  <c r="H204" i="9"/>
  <c r="G204" i="9"/>
  <c r="F204" i="9"/>
  <c r="E204" i="9"/>
  <c r="L203" i="9"/>
  <c r="N203" i="9" s="1"/>
  <c r="K203" i="9"/>
  <c r="M203" i="9" s="1"/>
  <c r="J203" i="9"/>
  <c r="H203" i="9"/>
  <c r="G203" i="9"/>
  <c r="F203" i="9"/>
  <c r="E203" i="9"/>
  <c r="L202" i="9"/>
  <c r="N202" i="9" s="1"/>
  <c r="K202" i="9"/>
  <c r="M202" i="9" s="1"/>
  <c r="J202" i="9"/>
  <c r="H202" i="9"/>
  <c r="G202" i="9"/>
  <c r="F202" i="9"/>
  <c r="E202" i="9"/>
  <c r="L201" i="9"/>
  <c r="N201" i="9" s="1"/>
  <c r="K201" i="9"/>
  <c r="M201" i="9" s="1"/>
  <c r="J201" i="9"/>
  <c r="H201" i="9"/>
  <c r="G201" i="9"/>
  <c r="F201" i="9"/>
  <c r="E201" i="9"/>
  <c r="L200" i="9"/>
  <c r="N200" i="9" s="1"/>
  <c r="K200" i="9"/>
  <c r="M200" i="9" s="1"/>
  <c r="J200" i="9"/>
  <c r="H200" i="9"/>
  <c r="G200" i="9"/>
  <c r="F200" i="9"/>
  <c r="E200" i="9"/>
  <c r="L199" i="9"/>
  <c r="N199" i="9" s="1"/>
  <c r="K199" i="9"/>
  <c r="M199" i="9" s="1"/>
  <c r="J199" i="9"/>
  <c r="H199" i="9"/>
  <c r="G199" i="9"/>
  <c r="F199" i="9"/>
  <c r="E199" i="9"/>
  <c r="L198" i="9"/>
  <c r="N198" i="9" s="1"/>
  <c r="K198" i="9"/>
  <c r="M198" i="9" s="1"/>
  <c r="J198" i="9"/>
  <c r="H198" i="9"/>
  <c r="G198" i="9"/>
  <c r="F198" i="9"/>
  <c r="E198" i="9"/>
  <c r="L197" i="9"/>
  <c r="N197" i="9" s="1"/>
  <c r="K197" i="9"/>
  <c r="M197" i="9" s="1"/>
  <c r="J197" i="9"/>
  <c r="H197" i="9"/>
  <c r="G197" i="9"/>
  <c r="F197" i="9"/>
  <c r="E197" i="9"/>
  <c r="L196" i="9"/>
  <c r="N196" i="9" s="1"/>
  <c r="K196" i="9"/>
  <c r="M196" i="9" s="1"/>
  <c r="J196" i="9"/>
  <c r="H196" i="9"/>
  <c r="G196" i="9"/>
  <c r="F196" i="9"/>
  <c r="E196" i="9"/>
  <c r="L195" i="9"/>
  <c r="N195" i="9" s="1"/>
  <c r="K195" i="9"/>
  <c r="M195" i="9" s="1"/>
  <c r="J195" i="9"/>
  <c r="H195" i="9"/>
  <c r="G195" i="9"/>
  <c r="F195" i="9"/>
  <c r="E195" i="9"/>
  <c r="L194" i="9"/>
  <c r="N194" i="9" s="1"/>
  <c r="K194" i="9"/>
  <c r="M194" i="9" s="1"/>
  <c r="J194" i="9"/>
  <c r="H194" i="9"/>
  <c r="G194" i="9"/>
  <c r="F194" i="9"/>
  <c r="E194" i="9"/>
  <c r="L193" i="9"/>
  <c r="N193" i="9" s="1"/>
  <c r="K193" i="9"/>
  <c r="M193" i="9" s="1"/>
  <c r="J193" i="9"/>
  <c r="H193" i="9"/>
  <c r="G193" i="9"/>
  <c r="F193" i="9"/>
  <c r="E193" i="9"/>
  <c r="L192" i="9"/>
  <c r="N192" i="9" s="1"/>
  <c r="K192" i="9"/>
  <c r="M192" i="9" s="1"/>
  <c r="J192" i="9"/>
  <c r="H192" i="9"/>
  <c r="G192" i="9"/>
  <c r="F192" i="9"/>
  <c r="E192" i="9"/>
  <c r="L191" i="9"/>
  <c r="N191" i="9" s="1"/>
  <c r="K191" i="9"/>
  <c r="M191" i="9" s="1"/>
  <c r="J191" i="9"/>
  <c r="H191" i="9"/>
  <c r="G191" i="9"/>
  <c r="F191" i="9"/>
  <c r="E191" i="9"/>
  <c r="L190" i="9"/>
  <c r="N190" i="9" s="1"/>
  <c r="K190" i="9"/>
  <c r="M190" i="9" s="1"/>
  <c r="J190" i="9"/>
  <c r="H190" i="9"/>
  <c r="G190" i="9"/>
  <c r="F190" i="9"/>
  <c r="E190" i="9"/>
  <c r="L189" i="9"/>
  <c r="N189" i="9" s="1"/>
  <c r="K189" i="9"/>
  <c r="M189" i="9" s="1"/>
  <c r="J189" i="9"/>
  <c r="H189" i="9"/>
  <c r="G189" i="9"/>
  <c r="F189" i="9"/>
  <c r="E189" i="9"/>
  <c r="L188" i="9"/>
  <c r="N188" i="9" s="1"/>
  <c r="K188" i="9"/>
  <c r="M188" i="9" s="1"/>
  <c r="J188" i="9"/>
  <c r="H188" i="9"/>
  <c r="G188" i="9"/>
  <c r="F188" i="9"/>
  <c r="E188" i="9"/>
  <c r="L187" i="9"/>
  <c r="N187" i="9" s="1"/>
  <c r="K187" i="9"/>
  <c r="M187" i="9" s="1"/>
  <c r="J187" i="9"/>
  <c r="H187" i="9"/>
  <c r="G187" i="9"/>
  <c r="F187" i="9"/>
  <c r="E187" i="9"/>
  <c r="L186" i="9"/>
  <c r="N186" i="9" s="1"/>
  <c r="K186" i="9"/>
  <c r="M186" i="9" s="1"/>
  <c r="J186" i="9"/>
  <c r="H186" i="9"/>
  <c r="G186" i="9"/>
  <c r="F186" i="9"/>
  <c r="E186" i="9"/>
  <c r="L185" i="9"/>
  <c r="N185" i="9" s="1"/>
  <c r="K185" i="9"/>
  <c r="M185" i="9" s="1"/>
  <c r="J185" i="9"/>
  <c r="H185" i="9"/>
  <c r="G185" i="9"/>
  <c r="F185" i="9"/>
  <c r="E185" i="9"/>
  <c r="L184" i="9"/>
  <c r="N184" i="9" s="1"/>
  <c r="K184" i="9"/>
  <c r="M184" i="9" s="1"/>
  <c r="J184" i="9"/>
  <c r="H184" i="9"/>
  <c r="G184" i="9"/>
  <c r="F184" i="9"/>
  <c r="E184" i="9"/>
  <c r="L183" i="9"/>
  <c r="N183" i="9" s="1"/>
  <c r="K183" i="9"/>
  <c r="M183" i="9" s="1"/>
  <c r="J183" i="9"/>
  <c r="H183" i="9"/>
  <c r="G183" i="9"/>
  <c r="F183" i="9"/>
  <c r="E183" i="9"/>
  <c r="L182" i="9"/>
  <c r="N182" i="9" s="1"/>
  <c r="K182" i="9"/>
  <c r="M182" i="9" s="1"/>
  <c r="J182" i="9"/>
  <c r="H182" i="9"/>
  <c r="G182" i="9"/>
  <c r="F182" i="9"/>
  <c r="E182" i="9"/>
  <c r="L181" i="9"/>
  <c r="N181" i="9" s="1"/>
  <c r="K181" i="9"/>
  <c r="M181" i="9" s="1"/>
  <c r="J181" i="9"/>
  <c r="H181" i="9"/>
  <c r="G181" i="9"/>
  <c r="F181" i="9"/>
  <c r="E181" i="9"/>
  <c r="L180" i="9"/>
  <c r="N180" i="9" s="1"/>
  <c r="K180" i="9"/>
  <c r="M180" i="9" s="1"/>
  <c r="J180" i="9"/>
  <c r="H180" i="9"/>
  <c r="G180" i="9"/>
  <c r="F180" i="9"/>
  <c r="E180" i="9"/>
  <c r="L179" i="9"/>
  <c r="N179" i="9" s="1"/>
  <c r="K179" i="9"/>
  <c r="M179" i="9" s="1"/>
  <c r="J179" i="9"/>
  <c r="H179" i="9"/>
  <c r="G179" i="9"/>
  <c r="F179" i="9"/>
  <c r="E179" i="9"/>
  <c r="L178" i="9"/>
  <c r="N178" i="9" s="1"/>
  <c r="K178" i="9"/>
  <c r="M178" i="9" s="1"/>
  <c r="J178" i="9"/>
  <c r="H178" i="9"/>
  <c r="G178" i="9"/>
  <c r="F178" i="9"/>
  <c r="E178" i="9"/>
  <c r="L177" i="9"/>
  <c r="N177" i="9" s="1"/>
  <c r="K177" i="9"/>
  <c r="M177" i="9" s="1"/>
  <c r="J177" i="9"/>
  <c r="H177" i="9"/>
  <c r="G177" i="9"/>
  <c r="F177" i="9"/>
  <c r="E177" i="9"/>
  <c r="L176" i="9"/>
  <c r="N176" i="9" s="1"/>
  <c r="K176" i="9"/>
  <c r="M176" i="9" s="1"/>
  <c r="J176" i="9"/>
  <c r="H176" i="9"/>
  <c r="G176" i="9"/>
  <c r="F176" i="9"/>
  <c r="E176" i="9"/>
  <c r="L175" i="9"/>
  <c r="N175" i="9" s="1"/>
  <c r="K175" i="9"/>
  <c r="M175" i="9" s="1"/>
  <c r="J175" i="9"/>
  <c r="H175" i="9"/>
  <c r="G175" i="9"/>
  <c r="F175" i="9"/>
  <c r="E175" i="9"/>
  <c r="L174" i="9"/>
  <c r="N174" i="9" s="1"/>
  <c r="K174" i="9"/>
  <c r="M174" i="9" s="1"/>
  <c r="J174" i="9"/>
  <c r="H174" i="9"/>
  <c r="G174" i="9"/>
  <c r="F174" i="9"/>
  <c r="E174" i="9"/>
  <c r="L173" i="9"/>
  <c r="N173" i="9" s="1"/>
  <c r="K173" i="9"/>
  <c r="M173" i="9" s="1"/>
  <c r="J173" i="9"/>
  <c r="H173" i="9"/>
  <c r="G173" i="9"/>
  <c r="F173" i="9"/>
  <c r="E173" i="9"/>
  <c r="L172" i="9"/>
  <c r="N172" i="9" s="1"/>
  <c r="K172" i="9"/>
  <c r="M172" i="9" s="1"/>
  <c r="J172" i="9"/>
  <c r="H172" i="9"/>
  <c r="G172" i="9"/>
  <c r="F172" i="9"/>
  <c r="E172" i="9"/>
  <c r="L171" i="9"/>
  <c r="N171" i="9" s="1"/>
  <c r="K171" i="9"/>
  <c r="M171" i="9" s="1"/>
  <c r="J171" i="9"/>
  <c r="H171" i="9"/>
  <c r="G171" i="9"/>
  <c r="F171" i="9"/>
  <c r="E171" i="9"/>
  <c r="L170" i="9"/>
  <c r="N170" i="9" s="1"/>
  <c r="K170" i="9"/>
  <c r="M170" i="9" s="1"/>
  <c r="J170" i="9"/>
  <c r="H170" i="9"/>
  <c r="G170" i="9"/>
  <c r="F170" i="9"/>
  <c r="E170" i="9"/>
  <c r="L169" i="9"/>
  <c r="N169" i="9" s="1"/>
  <c r="K169" i="9"/>
  <c r="M169" i="9" s="1"/>
  <c r="J169" i="9"/>
  <c r="H169" i="9"/>
  <c r="G169" i="9"/>
  <c r="F169" i="9"/>
  <c r="E169" i="9"/>
  <c r="L168" i="9"/>
  <c r="N168" i="9" s="1"/>
  <c r="K168" i="9"/>
  <c r="M168" i="9" s="1"/>
  <c r="J168" i="9"/>
  <c r="H168" i="9"/>
  <c r="G168" i="9"/>
  <c r="F168" i="9"/>
  <c r="E168" i="9"/>
  <c r="L167" i="9"/>
  <c r="N167" i="9" s="1"/>
  <c r="K167" i="9"/>
  <c r="M167" i="9" s="1"/>
  <c r="J167" i="9"/>
  <c r="H167" i="9"/>
  <c r="G167" i="9"/>
  <c r="F167" i="9"/>
  <c r="E167" i="9"/>
  <c r="L166" i="9"/>
  <c r="N166" i="9" s="1"/>
  <c r="K166" i="9"/>
  <c r="M166" i="9" s="1"/>
  <c r="J166" i="9"/>
  <c r="H166" i="9"/>
  <c r="G166" i="9"/>
  <c r="F166" i="9"/>
  <c r="E166" i="9"/>
  <c r="L165" i="9"/>
  <c r="N165" i="9" s="1"/>
  <c r="K165" i="9"/>
  <c r="M165" i="9" s="1"/>
  <c r="J165" i="9"/>
  <c r="H165" i="9"/>
  <c r="G165" i="9"/>
  <c r="F165" i="9"/>
  <c r="E165" i="9"/>
  <c r="L164" i="9"/>
  <c r="N164" i="9" s="1"/>
  <c r="K164" i="9"/>
  <c r="M164" i="9" s="1"/>
  <c r="J164" i="9"/>
  <c r="H164" i="9"/>
  <c r="G164" i="9"/>
  <c r="F164" i="9"/>
  <c r="E164" i="9"/>
  <c r="L163" i="9"/>
  <c r="N163" i="9" s="1"/>
  <c r="K163" i="9"/>
  <c r="M163" i="9" s="1"/>
  <c r="J163" i="9"/>
  <c r="H163" i="9"/>
  <c r="G163" i="9"/>
  <c r="F163" i="9"/>
  <c r="E163" i="9"/>
  <c r="L162" i="9"/>
  <c r="N162" i="9" s="1"/>
  <c r="K162" i="9"/>
  <c r="M162" i="9" s="1"/>
  <c r="J162" i="9"/>
  <c r="H162" i="9"/>
  <c r="G162" i="9"/>
  <c r="F162" i="9"/>
  <c r="E162" i="9"/>
  <c r="L161" i="9"/>
  <c r="N161" i="9" s="1"/>
  <c r="K161" i="9"/>
  <c r="M161" i="9" s="1"/>
  <c r="J161" i="9"/>
  <c r="H161" i="9"/>
  <c r="G161" i="9"/>
  <c r="F161" i="9"/>
  <c r="E161" i="9"/>
  <c r="L160" i="9"/>
  <c r="N160" i="9" s="1"/>
  <c r="K160" i="9"/>
  <c r="M160" i="9" s="1"/>
  <c r="J160" i="9"/>
  <c r="H160" i="9"/>
  <c r="G160" i="9"/>
  <c r="F160" i="9"/>
  <c r="E160" i="9"/>
  <c r="L159" i="9"/>
  <c r="N159" i="9" s="1"/>
  <c r="K159" i="9"/>
  <c r="M159" i="9" s="1"/>
  <c r="J159" i="9"/>
  <c r="H159" i="9"/>
  <c r="G159" i="9"/>
  <c r="F159" i="9"/>
  <c r="E159" i="9"/>
  <c r="L158" i="9"/>
  <c r="N158" i="9" s="1"/>
  <c r="K158" i="9"/>
  <c r="M158" i="9" s="1"/>
  <c r="J158" i="9"/>
  <c r="H158" i="9"/>
  <c r="G158" i="9"/>
  <c r="F158" i="9"/>
  <c r="E158" i="9"/>
  <c r="L157" i="9"/>
  <c r="N157" i="9" s="1"/>
  <c r="K157" i="9"/>
  <c r="M157" i="9" s="1"/>
  <c r="J157" i="9"/>
  <c r="H157" i="9"/>
  <c r="G157" i="9"/>
  <c r="F157" i="9"/>
  <c r="E157" i="9"/>
  <c r="L156" i="9"/>
  <c r="N156" i="9" s="1"/>
  <c r="K156" i="9"/>
  <c r="M156" i="9" s="1"/>
  <c r="J156" i="9"/>
  <c r="H156" i="9"/>
  <c r="G156" i="9"/>
  <c r="F156" i="9"/>
  <c r="E156" i="9"/>
  <c r="L155" i="9"/>
  <c r="N155" i="9" s="1"/>
  <c r="K155" i="9"/>
  <c r="M155" i="9" s="1"/>
  <c r="J155" i="9"/>
  <c r="H155" i="9"/>
  <c r="G155" i="9"/>
  <c r="F155" i="9"/>
  <c r="E155" i="9"/>
  <c r="L154" i="9"/>
  <c r="N154" i="9" s="1"/>
  <c r="K154" i="9"/>
  <c r="M154" i="9" s="1"/>
  <c r="J154" i="9"/>
  <c r="H154" i="9"/>
  <c r="G154" i="9"/>
  <c r="F154" i="9"/>
  <c r="E154" i="9"/>
  <c r="L153" i="9"/>
  <c r="N153" i="9" s="1"/>
  <c r="K153" i="9"/>
  <c r="M153" i="9" s="1"/>
  <c r="J153" i="9"/>
  <c r="H153" i="9"/>
  <c r="G153" i="9"/>
  <c r="F153" i="9"/>
  <c r="E153" i="9"/>
  <c r="L152" i="9"/>
  <c r="N152" i="9" s="1"/>
  <c r="K152" i="9"/>
  <c r="M152" i="9" s="1"/>
  <c r="J152" i="9"/>
  <c r="H152" i="9"/>
  <c r="G152" i="9"/>
  <c r="F152" i="9"/>
  <c r="E152" i="9"/>
  <c r="L151" i="9"/>
  <c r="N151" i="9" s="1"/>
  <c r="K151" i="9"/>
  <c r="M151" i="9" s="1"/>
  <c r="J151" i="9"/>
  <c r="H151" i="9"/>
  <c r="G151" i="9"/>
  <c r="F151" i="9"/>
  <c r="E151" i="9"/>
  <c r="L150" i="9"/>
  <c r="N150" i="9" s="1"/>
  <c r="K150" i="9"/>
  <c r="M150" i="9" s="1"/>
  <c r="J150" i="9"/>
  <c r="H150" i="9"/>
  <c r="G150" i="9"/>
  <c r="F150" i="9"/>
  <c r="E150" i="9"/>
  <c r="L149" i="9"/>
  <c r="N149" i="9" s="1"/>
  <c r="K149" i="9"/>
  <c r="M149" i="9" s="1"/>
  <c r="J149" i="9"/>
  <c r="H149" i="9"/>
  <c r="G149" i="9"/>
  <c r="F149" i="9"/>
  <c r="E149" i="9"/>
  <c r="L148" i="9"/>
  <c r="N148" i="9" s="1"/>
  <c r="K148" i="9"/>
  <c r="M148" i="9" s="1"/>
  <c r="J148" i="9"/>
  <c r="H148" i="9"/>
  <c r="G148" i="9"/>
  <c r="F148" i="9"/>
  <c r="E148" i="9"/>
  <c r="L147" i="9"/>
  <c r="N147" i="9" s="1"/>
  <c r="K147" i="9"/>
  <c r="M147" i="9" s="1"/>
  <c r="J147" i="9"/>
  <c r="H147" i="9"/>
  <c r="G147" i="9"/>
  <c r="F147" i="9"/>
  <c r="E147" i="9"/>
  <c r="L146" i="9"/>
  <c r="N146" i="9" s="1"/>
  <c r="K146" i="9"/>
  <c r="M146" i="9" s="1"/>
  <c r="J146" i="9"/>
  <c r="H146" i="9"/>
  <c r="G146" i="9"/>
  <c r="F146" i="9"/>
  <c r="E146" i="9"/>
  <c r="L145" i="9"/>
  <c r="N145" i="9" s="1"/>
  <c r="K145" i="9"/>
  <c r="M145" i="9" s="1"/>
  <c r="J145" i="9"/>
  <c r="H145" i="9"/>
  <c r="G145" i="9"/>
  <c r="F145" i="9"/>
  <c r="E145" i="9"/>
  <c r="L144" i="9"/>
  <c r="N144" i="9" s="1"/>
  <c r="K144" i="9"/>
  <c r="M144" i="9" s="1"/>
  <c r="J144" i="9"/>
  <c r="H144" i="9"/>
  <c r="G144" i="9"/>
  <c r="F144" i="9"/>
  <c r="E144" i="9"/>
  <c r="L143" i="9"/>
  <c r="N143" i="9" s="1"/>
  <c r="K143" i="9"/>
  <c r="M143" i="9" s="1"/>
  <c r="J143" i="9"/>
  <c r="H143" i="9"/>
  <c r="G143" i="9"/>
  <c r="F143" i="9"/>
  <c r="E143" i="9"/>
  <c r="L142" i="9"/>
  <c r="N142" i="9" s="1"/>
  <c r="K142" i="9"/>
  <c r="M142" i="9" s="1"/>
  <c r="J142" i="9"/>
  <c r="H142" i="9"/>
  <c r="G142" i="9"/>
  <c r="F142" i="9"/>
  <c r="E142" i="9"/>
  <c r="L141" i="9"/>
  <c r="N141" i="9" s="1"/>
  <c r="K141" i="9"/>
  <c r="M141" i="9" s="1"/>
  <c r="J141" i="9"/>
  <c r="H141" i="9"/>
  <c r="G141" i="9"/>
  <c r="F141" i="9"/>
  <c r="E141" i="9"/>
  <c r="L140" i="9"/>
  <c r="N140" i="9" s="1"/>
  <c r="K140" i="9"/>
  <c r="M140" i="9" s="1"/>
  <c r="J140" i="9"/>
  <c r="H140" i="9"/>
  <c r="G140" i="9"/>
  <c r="F140" i="9"/>
  <c r="E140" i="9"/>
  <c r="L139" i="9"/>
  <c r="N139" i="9" s="1"/>
  <c r="K139" i="9"/>
  <c r="M139" i="9" s="1"/>
  <c r="J139" i="9"/>
  <c r="H139" i="9"/>
  <c r="G139" i="9"/>
  <c r="F139" i="9"/>
  <c r="E139" i="9"/>
  <c r="L138" i="9"/>
  <c r="N138" i="9" s="1"/>
  <c r="K138" i="9"/>
  <c r="M138" i="9" s="1"/>
  <c r="J138" i="9"/>
  <c r="H138" i="9"/>
  <c r="G138" i="9"/>
  <c r="F138" i="9"/>
  <c r="E138" i="9"/>
  <c r="L137" i="9"/>
  <c r="N137" i="9" s="1"/>
  <c r="K137" i="9"/>
  <c r="M137" i="9" s="1"/>
  <c r="J137" i="9"/>
  <c r="H137" i="9"/>
  <c r="G137" i="9"/>
  <c r="F137" i="9"/>
  <c r="E137" i="9"/>
  <c r="L136" i="9"/>
  <c r="N136" i="9" s="1"/>
  <c r="K136" i="9"/>
  <c r="M136" i="9" s="1"/>
  <c r="J136" i="9"/>
  <c r="H136" i="9"/>
  <c r="G136" i="9"/>
  <c r="F136" i="9"/>
  <c r="E136" i="9"/>
  <c r="L135" i="9"/>
  <c r="N135" i="9" s="1"/>
  <c r="K135" i="9"/>
  <c r="M135" i="9" s="1"/>
  <c r="J135" i="9"/>
  <c r="H135" i="9"/>
  <c r="G135" i="9"/>
  <c r="F135" i="9"/>
  <c r="E135" i="9"/>
  <c r="L134" i="9"/>
  <c r="N134" i="9" s="1"/>
  <c r="K134" i="9"/>
  <c r="M134" i="9" s="1"/>
  <c r="J134" i="9"/>
  <c r="H134" i="9"/>
  <c r="G134" i="9"/>
  <c r="F134" i="9"/>
  <c r="E134" i="9"/>
  <c r="L133" i="9"/>
  <c r="N133" i="9" s="1"/>
  <c r="K133" i="9"/>
  <c r="M133" i="9" s="1"/>
  <c r="J133" i="9"/>
  <c r="H133" i="9"/>
  <c r="G133" i="9"/>
  <c r="F133" i="9"/>
  <c r="E133" i="9"/>
  <c r="L132" i="9"/>
  <c r="N132" i="9" s="1"/>
  <c r="K132" i="9"/>
  <c r="M132" i="9" s="1"/>
  <c r="J132" i="9"/>
  <c r="H132" i="9"/>
  <c r="G132" i="9"/>
  <c r="F132" i="9"/>
  <c r="E132" i="9"/>
  <c r="L131" i="9"/>
  <c r="N131" i="9" s="1"/>
  <c r="K131" i="9"/>
  <c r="M131" i="9" s="1"/>
  <c r="J131" i="9"/>
  <c r="H131" i="9"/>
  <c r="G131" i="9"/>
  <c r="F131" i="9"/>
  <c r="E131" i="9"/>
  <c r="L130" i="9"/>
  <c r="N130" i="9" s="1"/>
  <c r="K130" i="9"/>
  <c r="M130" i="9" s="1"/>
  <c r="J130" i="9"/>
  <c r="H130" i="9"/>
  <c r="G130" i="9"/>
  <c r="F130" i="9"/>
  <c r="E130" i="9"/>
  <c r="L129" i="9"/>
  <c r="N129" i="9" s="1"/>
  <c r="K129" i="9"/>
  <c r="M129" i="9" s="1"/>
  <c r="J129" i="9"/>
  <c r="H129" i="9"/>
  <c r="G129" i="9"/>
  <c r="F129" i="9"/>
  <c r="E129" i="9"/>
  <c r="L128" i="9"/>
  <c r="N128" i="9" s="1"/>
  <c r="K128" i="9"/>
  <c r="M128" i="9" s="1"/>
  <c r="J128" i="9"/>
  <c r="H128" i="9"/>
  <c r="G128" i="9"/>
  <c r="F128" i="9"/>
  <c r="E128" i="9"/>
  <c r="L127" i="9"/>
  <c r="N127" i="9" s="1"/>
  <c r="K127" i="9"/>
  <c r="M127" i="9" s="1"/>
  <c r="J127" i="9"/>
  <c r="H127" i="9"/>
  <c r="G127" i="9"/>
  <c r="F127" i="9"/>
  <c r="E127" i="9"/>
  <c r="L126" i="9"/>
  <c r="N126" i="9" s="1"/>
  <c r="K126" i="9"/>
  <c r="M126" i="9" s="1"/>
  <c r="J126" i="9"/>
  <c r="H126" i="9"/>
  <c r="G126" i="9"/>
  <c r="F126" i="9"/>
  <c r="E126" i="9"/>
  <c r="L125" i="9"/>
  <c r="N125" i="9" s="1"/>
  <c r="K125" i="9"/>
  <c r="M125" i="9" s="1"/>
  <c r="J125" i="9"/>
  <c r="H125" i="9"/>
  <c r="G125" i="9"/>
  <c r="F125" i="9"/>
  <c r="E125" i="9"/>
  <c r="L124" i="9"/>
  <c r="N124" i="9" s="1"/>
  <c r="K124" i="9"/>
  <c r="M124" i="9" s="1"/>
  <c r="J124" i="9"/>
  <c r="H124" i="9"/>
  <c r="G124" i="9"/>
  <c r="F124" i="9"/>
  <c r="E124" i="9"/>
  <c r="L123" i="9"/>
  <c r="N123" i="9" s="1"/>
  <c r="K123" i="9"/>
  <c r="M123" i="9" s="1"/>
  <c r="J123" i="9"/>
  <c r="H123" i="9"/>
  <c r="G123" i="9"/>
  <c r="F123" i="9"/>
  <c r="E123" i="9"/>
  <c r="L122" i="9"/>
  <c r="N122" i="9" s="1"/>
  <c r="K122" i="9"/>
  <c r="M122" i="9" s="1"/>
  <c r="J122" i="9"/>
  <c r="H122" i="9"/>
  <c r="G122" i="9"/>
  <c r="F122" i="9"/>
  <c r="E122" i="9"/>
  <c r="L121" i="9"/>
  <c r="N121" i="9" s="1"/>
  <c r="K121" i="9"/>
  <c r="M121" i="9" s="1"/>
  <c r="J121" i="9"/>
  <c r="H121" i="9"/>
  <c r="G121" i="9"/>
  <c r="F121" i="9"/>
  <c r="E121" i="9"/>
  <c r="L120" i="9"/>
  <c r="N120" i="9" s="1"/>
  <c r="K120" i="9"/>
  <c r="M120" i="9" s="1"/>
  <c r="J120" i="9"/>
  <c r="H120" i="9"/>
  <c r="G120" i="9"/>
  <c r="F120" i="9"/>
  <c r="E120" i="9"/>
  <c r="L119" i="9"/>
  <c r="N119" i="9" s="1"/>
  <c r="K119" i="9"/>
  <c r="M119" i="9" s="1"/>
  <c r="J119" i="9"/>
  <c r="H119" i="9"/>
  <c r="G119" i="9"/>
  <c r="F119" i="9"/>
  <c r="E119" i="9"/>
  <c r="L118" i="9"/>
  <c r="N118" i="9" s="1"/>
  <c r="K118" i="9"/>
  <c r="M118" i="9" s="1"/>
  <c r="J118" i="9"/>
  <c r="H118" i="9"/>
  <c r="G118" i="9"/>
  <c r="F118" i="9"/>
  <c r="E118" i="9"/>
  <c r="L117" i="9"/>
  <c r="N117" i="9" s="1"/>
  <c r="K117" i="9"/>
  <c r="M117" i="9" s="1"/>
  <c r="J117" i="9"/>
  <c r="H117" i="9"/>
  <c r="G117" i="9"/>
  <c r="F117" i="9"/>
  <c r="E117" i="9"/>
  <c r="L116" i="9"/>
  <c r="N116" i="9" s="1"/>
  <c r="K116" i="9"/>
  <c r="M116" i="9" s="1"/>
  <c r="J116" i="9"/>
  <c r="H116" i="9"/>
  <c r="G116" i="9"/>
  <c r="F116" i="9"/>
  <c r="E116" i="9"/>
  <c r="L115" i="9"/>
  <c r="N115" i="9" s="1"/>
  <c r="K115" i="9"/>
  <c r="M115" i="9" s="1"/>
  <c r="J115" i="9"/>
  <c r="H115" i="9"/>
  <c r="G115" i="9"/>
  <c r="F115" i="9"/>
  <c r="E115" i="9"/>
  <c r="L114" i="9"/>
  <c r="N114" i="9" s="1"/>
  <c r="K114" i="9"/>
  <c r="M114" i="9" s="1"/>
  <c r="J114" i="9"/>
  <c r="H114" i="9"/>
  <c r="G114" i="9"/>
  <c r="F114" i="9"/>
  <c r="E114" i="9"/>
  <c r="L113" i="9"/>
  <c r="N113" i="9" s="1"/>
  <c r="K113" i="9"/>
  <c r="M113" i="9" s="1"/>
  <c r="J113" i="9"/>
  <c r="H113" i="9"/>
  <c r="G113" i="9"/>
  <c r="F113" i="9"/>
  <c r="E113" i="9"/>
  <c r="L112" i="9"/>
  <c r="N112" i="9" s="1"/>
  <c r="K112" i="9"/>
  <c r="M112" i="9" s="1"/>
  <c r="J112" i="9"/>
  <c r="H112" i="9"/>
  <c r="G112" i="9"/>
  <c r="F112" i="9"/>
  <c r="E112" i="9"/>
  <c r="L111" i="9"/>
  <c r="N111" i="9" s="1"/>
  <c r="K111" i="9"/>
  <c r="M111" i="9" s="1"/>
  <c r="J111" i="9"/>
  <c r="H111" i="9"/>
  <c r="G111" i="9"/>
  <c r="F111" i="9"/>
  <c r="E111" i="9"/>
  <c r="L110" i="9"/>
  <c r="N110" i="9" s="1"/>
  <c r="K110" i="9"/>
  <c r="M110" i="9" s="1"/>
  <c r="J110" i="9"/>
  <c r="H110" i="9"/>
  <c r="G110" i="9"/>
  <c r="F110" i="9"/>
  <c r="E110" i="9"/>
  <c r="L109" i="9"/>
  <c r="N109" i="9" s="1"/>
  <c r="K109" i="9"/>
  <c r="M109" i="9" s="1"/>
  <c r="J109" i="9"/>
  <c r="H109" i="9"/>
  <c r="G109" i="9"/>
  <c r="F109" i="9"/>
  <c r="E109" i="9"/>
  <c r="L108" i="9"/>
  <c r="N108" i="9" s="1"/>
  <c r="K108" i="9"/>
  <c r="M108" i="9" s="1"/>
  <c r="J108" i="9"/>
  <c r="H108" i="9"/>
  <c r="G108" i="9"/>
  <c r="F108" i="9"/>
  <c r="E108" i="9"/>
  <c r="L107" i="9"/>
  <c r="N107" i="9" s="1"/>
  <c r="K107" i="9"/>
  <c r="M107" i="9" s="1"/>
  <c r="J107" i="9"/>
  <c r="H107" i="9"/>
  <c r="G107" i="9"/>
  <c r="F107" i="9"/>
  <c r="E107" i="9"/>
  <c r="L106" i="9"/>
  <c r="N106" i="9" s="1"/>
  <c r="K106" i="9"/>
  <c r="M106" i="9" s="1"/>
  <c r="J106" i="9"/>
  <c r="H106" i="9"/>
  <c r="G106" i="9"/>
  <c r="F106" i="9"/>
  <c r="E106" i="9"/>
  <c r="L105" i="9"/>
  <c r="N105" i="9" s="1"/>
  <c r="K105" i="9"/>
  <c r="M105" i="9" s="1"/>
  <c r="J105" i="9"/>
  <c r="H105" i="9"/>
  <c r="G105" i="9"/>
  <c r="F105" i="9"/>
  <c r="E105" i="9"/>
  <c r="L104" i="9"/>
  <c r="N104" i="9" s="1"/>
  <c r="K104" i="9"/>
  <c r="M104" i="9" s="1"/>
  <c r="J104" i="9"/>
  <c r="H104" i="9"/>
  <c r="G104" i="9"/>
  <c r="F104" i="9"/>
  <c r="E104" i="9"/>
  <c r="L103" i="9"/>
  <c r="N103" i="9" s="1"/>
  <c r="K103" i="9"/>
  <c r="M103" i="9" s="1"/>
  <c r="J103" i="9"/>
  <c r="H103" i="9"/>
  <c r="G103" i="9"/>
  <c r="F103" i="9"/>
  <c r="E103" i="9"/>
  <c r="L102" i="9"/>
  <c r="N102" i="9" s="1"/>
  <c r="K102" i="9"/>
  <c r="M102" i="9" s="1"/>
  <c r="J102" i="9"/>
  <c r="H102" i="9"/>
  <c r="G102" i="9"/>
  <c r="F102" i="9"/>
  <c r="E102" i="9"/>
  <c r="L101" i="9"/>
  <c r="N101" i="9" s="1"/>
  <c r="K101" i="9"/>
  <c r="M101" i="9" s="1"/>
  <c r="J101" i="9"/>
  <c r="H101" i="9"/>
  <c r="G101" i="9"/>
  <c r="F101" i="9"/>
  <c r="E101" i="9"/>
  <c r="L100" i="9"/>
  <c r="N100" i="9" s="1"/>
  <c r="K100" i="9"/>
  <c r="M100" i="9" s="1"/>
  <c r="J100" i="9"/>
  <c r="H100" i="9"/>
  <c r="G100" i="9"/>
  <c r="F100" i="9"/>
  <c r="E100" i="9"/>
  <c r="L99" i="9"/>
  <c r="N99" i="9" s="1"/>
  <c r="K99" i="9"/>
  <c r="M99" i="9" s="1"/>
  <c r="J99" i="9"/>
  <c r="H99" i="9"/>
  <c r="G99" i="9"/>
  <c r="F99" i="9"/>
  <c r="E99" i="9"/>
  <c r="L98" i="9"/>
  <c r="N98" i="9" s="1"/>
  <c r="K98" i="9"/>
  <c r="M98" i="9" s="1"/>
  <c r="J98" i="9"/>
  <c r="H98" i="9"/>
  <c r="G98" i="9"/>
  <c r="F98" i="9"/>
  <c r="E98" i="9"/>
  <c r="L97" i="9"/>
  <c r="N97" i="9" s="1"/>
  <c r="K97" i="9"/>
  <c r="M97" i="9" s="1"/>
  <c r="J97" i="9"/>
  <c r="H97" i="9"/>
  <c r="G97" i="9"/>
  <c r="F97" i="9"/>
  <c r="E97" i="9"/>
  <c r="L96" i="9"/>
  <c r="N96" i="9" s="1"/>
  <c r="K96" i="9"/>
  <c r="M96" i="9" s="1"/>
  <c r="J96" i="9"/>
  <c r="H96" i="9"/>
  <c r="G96" i="9"/>
  <c r="F96" i="9"/>
  <c r="E96" i="9"/>
  <c r="L95" i="9"/>
  <c r="N95" i="9" s="1"/>
  <c r="K95" i="9"/>
  <c r="M95" i="9" s="1"/>
  <c r="J95" i="9"/>
  <c r="H95" i="9"/>
  <c r="G95" i="9"/>
  <c r="F95" i="9"/>
  <c r="E95" i="9"/>
  <c r="L94" i="9"/>
  <c r="N94" i="9" s="1"/>
  <c r="K94" i="9"/>
  <c r="M94" i="9" s="1"/>
  <c r="J94" i="9"/>
  <c r="H94" i="9"/>
  <c r="G94" i="9"/>
  <c r="F94" i="9"/>
  <c r="E94" i="9"/>
  <c r="L93" i="9"/>
  <c r="N93" i="9" s="1"/>
  <c r="K93" i="9"/>
  <c r="M93" i="9" s="1"/>
  <c r="J93" i="9"/>
  <c r="H93" i="9"/>
  <c r="G93" i="9"/>
  <c r="F93" i="9"/>
  <c r="E93" i="9"/>
  <c r="L92" i="9"/>
  <c r="N92" i="9" s="1"/>
  <c r="K92" i="9"/>
  <c r="M92" i="9" s="1"/>
  <c r="J92" i="9"/>
  <c r="H92" i="9"/>
  <c r="G92" i="9"/>
  <c r="F92" i="9"/>
  <c r="E92" i="9"/>
  <c r="L91" i="9"/>
  <c r="N91" i="9" s="1"/>
  <c r="K91" i="9"/>
  <c r="M91" i="9" s="1"/>
  <c r="J91" i="9"/>
  <c r="H91" i="9"/>
  <c r="G91" i="9"/>
  <c r="F91" i="9"/>
  <c r="E91" i="9"/>
  <c r="L90" i="9"/>
  <c r="N90" i="9" s="1"/>
  <c r="K90" i="9"/>
  <c r="M90" i="9" s="1"/>
  <c r="J90" i="9"/>
  <c r="H90" i="9"/>
  <c r="G90" i="9"/>
  <c r="F90" i="9"/>
  <c r="E90" i="9"/>
  <c r="L89" i="9"/>
  <c r="N89" i="9" s="1"/>
  <c r="K89" i="9"/>
  <c r="M89" i="9" s="1"/>
  <c r="J89" i="9"/>
  <c r="H89" i="9"/>
  <c r="G89" i="9"/>
  <c r="F89" i="9"/>
  <c r="E89" i="9"/>
  <c r="L88" i="9"/>
  <c r="N88" i="9" s="1"/>
  <c r="K88" i="9"/>
  <c r="M88" i="9" s="1"/>
  <c r="J88" i="9"/>
  <c r="H88" i="9"/>
  <c r="G88" i="9"/>
  <c r="F88" i="9"/>
  <c r="E88" i="9"/>
  <c r="L87" i="9"/>
  <c r="N87" i="9" s="1"/>
  <c r="K87" i="9"/>
  <c r="M87" i="9" s="1"/>
  <c r="J87" i="9"/>
  <c r="H87" i="9"/>
  <c r="G87" i="9"/>
  <c r="F87" i="9"/>
  <c r="E87" i="9"/>
  <c r="L86" i="9"/>
  <c r="N86" i="9" s="1"/>
  <c r="K86" i="9"/>
  <c r="M86" i="9" s="1"/>
  <c r="J86" i="9"/>
  <c r="H86" i="9"/>
  <c r="G86" i="9"/>
  <c r="F86" i="9"/>
  <c r="E86" i="9"/>
  <c r="L85" i="9"/>
  <c r="N85" i="9" s="1"/>
  <c r="K85" i="9"/>
  <c r="M85" i="9" s="1"/>
  <c r="J85" i="9"/>
  <c r="H85" i="9"/>
  <c r="G85" i="9"/>
  <c r="F85" i="9"/>
  <c r="E85" i="9"/>
  <c r="L84" i="9"/>
  <c r="N84" i="9" s="1"/>
  <c r="K84" i="9"/>
  <c r="M84" i="9" s="1"/>
  <c r="J84" i="9"/>
  <c r="H84" i="9"/>
  <c r="G84" i="9"/>
  <c r="F84" i="9"/>
  <c r="E84" i="9"/>
  <c r="L83" i="9"/>
  <c r="N83" i="9" s="1"/>
  <c r="K83" i="9"/>
  <c r="M83" i="9" s="1"/>
  <c r="J83" i="9"/>
  <c r="H83" i="9"/>
  <c r="G83" i="9"/>
  <c r="F83" i="9"/>
  <c r="E83" i="9"/>
  <c r="L82" i="9"/>
  <c r="N82" i="9" s="1"/>
  <c r="K82" i="9"/>
  <c r="M82" i="9" s="1"/>
  <c r="J82" i="9"/>
  <c r="H82" i="9"/>
  <c r="G82" i="9"/>
  <c r="F82" i="9"/>
  <c r="E82" i="9"/>
  <c r="L81" i="9"/>
  <c r="N81" i="9" s="1"/>
  <c r="K81" i="9"/>
  <c r="M81" i="9" s="1"/>
  <c r="J81" i="9"/>
  <c r="H81" i="9"/>
  <c r="G81" i="9"/>
  <c r="F81" i="9"/>
  <c r="E81" i="9"/>
  <c r="L80" i="9"/>
  <c r="N80" i="9" s="1"/>
  <c r="K80" i="9"/>
  <c r="M80" i="9" s="1"/>
  <c r="J80" i="9"/>
  <c r="H80" i="9"/>
  <c r="G80" i="9"/>
  <c r="F80" i="9"/>
  <c r="E80" i="9"/>
  <c r="L79" i="9"/>
  <c r="N79" i="9" s="1"/>
  <c r="K79" i="9"/>
  <c r="M79" i="9" s="1"/>
  <c r="J79" i="9"/>
  <c r="H79" i="9"/>
  <c r="G79" i="9"/>
  <c r="F79" i="9"/>
  <c r="E79" i="9"/>
  <c r="L78" i="9"/>
  <c r="N78" i="9" s="1"/>
  <c r="K78" i="9"/>
  <c r="M78" i="9" s="1"/>
  <c r="J78" i="9"/>
  <c r="H78" i="9"/>
  <c r="G78" i="9"/>
  <c r="F78" i="9"/>
  <c r="E78" i="9"/>
  <c r="L77" i="9"/>
  <c r="N77" i="9" s="1"/>
  <c r="K77" i="9"/>
  <c r="M77" i="9" s="1"/>
  <c r="J77" i="9"/>
  <c r="H77" i="9"/>
  <c r="G77" i="9"/>
  <c r="F77" i="9"/>
  <c r="E77" i="9"/>
  <c r="L76" i="9"/>
  <c r="N76" i="9" s="1"/>
  <c r="K76" i="9"/>
  <c r="M76" i="9" s="1"/>
  <c r="J76" i="9"/>
  <c r="H76" i="9"/>
  <c r="G76" i="9"/>
  <c r="F76" i="9"/>
  <c r="E76" i="9"/>
  <c r="L75" i="9"/>
  <c r="N75" i="9" s="1"/>
  <c r="K75" i="9"/>
  <c r="M75" i="9" s="1"/>
  <c r="J75" i="9"/>
  <c r="H75" i="9"/>
  <c r="G75" i="9"/>
  <c r="F75" i="9"/>
  <c r="E75" i="9"/>
  <c r="L74" i="9"/>
  <c r="N74" i="9" s="1"/>
  <c r="K74" i="9"/>
  <c r="M74" i="9" s="1"/>
  <c r="J74" i="9"/>
  <c r="H74" i="9"/>
  <c r="G74" i="9"/>
  <c r="F74" i="9"/>
  <c r="E74" i="9"/>
  <c r="L73" i="9"/>
  <c r="N73" i="9" s="1"/>
  <c r="K73" i="9"/>
  <c r="M73" i="9" s="1"/>
  <c r="J73" i="9"/>
  <c r="H73" i="9"/>
  <c r="G73" i="9"/>
  <c r="F73" i="9"/>
  <c r="E73" i="9"/>
  <c r="L72" i="9"/>
  <c r="N72" i="9" s="1"/>
  <c r="K72" i="9"/>
  <c r="M72" i="9" s="1"/>
  <c r="J72" i="9"/>
  <c r="H72" i="9"/>
  <c r="G72" i="9"/>
  <c r="F72" i="9"/>
  <c r="E72" i="9"/>
  <c r="L71" i="9"/>
  <c r="N71" i="9" s="1"/>
  <c r="K71" i="9"/>
  <c r="M71" i="9" s="1"/>
  <c r="J71" i="9"/>
  <c r="H71" i="9"/>
  <c r="G71" i="9"/>
  <c r="F71" i="9"/>
  <c r="E71" i="9"/>
  <c r="L70" i="9"/>
  <c r="N70" i="9" s="1"/>
  <c r="K70" i="9"/>
  <c r="M70" i="9" s="1"/>
  <c r="J70" i="9"/>
  <c r="H70" i="9"/>
  <c r="G70" i="9"/>
  <c r="F70" i="9"/>
  <c r="E70" i="9"/>
  <c r="L69" i="9"/>
  <c r="N69" i="9" s="1"/>
  <c r="K69" i="9"/>
  <c r="M69" i="9" s="1"/>
  <c r="J69" i="9"/>
  <c r="H69" i="9"/>
  <c r="G69" i="9"/>
  <c r="F69" i="9"/>
  <c r="E69" i="9"/>
  <c r="L68" i="9"/>
  <c r="N68" i="9" s="1"/>
  <c r="K68" i="9"/>
  <c r="M68" i="9" s="1"/>
  <c r="J68" i="9"/>
  <c r="H68" i="9"/>
  <c r="G68" i="9"/>
  <c r="F68" i="9"/>
  <c r="E68" i="9"/>
  <c r="L67" i="9"/>
  <c r="N67" i="9" s="1"/>
  <c r="K67" i="9"/>
  <c r="M67" i="9" s="1"/>
  <c r="J67" i="9"/>
  <c r="H67" i="9"/>
  <c r="G67" i="9"/>
  <c r="F67" i="9"/>
  <c r="E67" i="9"/>
  <c r="L66" i="9"/>
  <c r="N66" i="9" s="1"/>
  <c r="K66" i="9"/>
  <c r="M66" i="9" s="1"/>
  <c r="J66" i="9"/>
  <c r="H66" i="9"/>
  <c r="G66" i="9"/>
  <c r="F66" i="9"/>
  <c r="E66" i="9"/>
  <c r="L65" i="9"/>
  <c r="N65" i="9" s="1"/>
  <c r="K65" i="9"/>
  <c r="M65" i="9" s="1"/>
  <c r="J65" i="9"/>
  <c r="H65" i="9"/>
  <c r="G65" i="9"/>
  <c r="F65" i="9"/>
  <c r="E65" i="9"/>
  <c r="L64" i="9"/>
  <c r="N64" i="9" s="1"/>
  <c r="K64" i="9"/>
  <c r="M64" i="9" s="1"/>
  <c r="J64" i="9"/>
  <c r="H64" i="9"/>
  <c r="G64" i="9"/>
  <c r="F64" i="9"/>
  <c r="E64" i="9"/>
  <c r="L63" i="9"/>
  <c r="N63" i="9" s="1"/>
  <c r="K63" i="9"/>
  <c r="M63" i="9" s="1"/>
  <c r="J63" i="9"/>
  <c r="H63" i="9"/>
  <c r="G63" i="9"/>
  <c r="F63" i="9"/>
  <c r="E63" i="9"/>
  <c r="L62" i="9"/>
  <c r="N62" i="9" s="1"/>
  <c r="K62" i="9"/>
  <c r="M62" i="9" s="1"/>
  <c r="J62" i="9"/>
  <c r="H62" i="9"/>
  <c r="G62" i="9"/>
  <c r="F62" i="9"/>
  <c r="E62" i="9"/>
  <c r="L61" i="9"/>
  <c r="N61" i="9" s="1"/>
  <c r="K61" i="9"/>
  <c r="M61" i="9" s="1"/>
  <c r="J61" i="9"/>
  <c r="H61" i="9"/>
  <c r="G61" i="9"/>
  <c r="F61" i="9"/>
  <c r="E61" i="9"/>
  <c r="L60" i="9"/>
  <c r="N60" i="9" s="1"/>
  <c r="K60" i="9"/>
  <c r="M60" i="9" s="1"/>
  <c r="J60" i="9"/>
  <c r="H60" i="9"/>
  <c r="G60" i="9"/>
  <c r="F60" i="9"/>
  <c r="E60" i="9"/>
  <c r="L59" i="9"/>
  <c r="N59" i="9" s="1"/>
  <c r="K59" i="9"/>
  <c r="M59" i="9" s="1"/>
  <c r="J59" i="9"/>
  <c r="H59" i="9"/>
  <c r="G59" i="9"/>
  <c r="F59" i="9"/>
  <c r="E59" i="9"/>
  <c r="L58" i="9"/>
  <c r="N58" i="9" s="1"/>
  <c r="K58" i="9"/>
  <c r="M58" i="9" s="1"/>
  <c r="J58" i="9"/>
  <c r="H58" i="9"/>
  <c r="G58" i="9"/>
  <c r="F58" i="9"/>
  <c r="E58" i="9"/>
  <c r="L57" i="9"/>
  <c r="N57" i="9" s="1"/>
  <c r="K57" i="9"/>
  <c r="M57" i="9" s="1"/>
  <c r="J57" i="9"/>
  <c r="H57" i="9"/>
  <c r="G57" i="9"/>
  <c r="F57" i="9"/>
  <c r="E57" i="9"/>
  <c r="L56" i="9"/>
  <c r="N56" i="9" s="1"/>
  <c r="K56" i="9"/>
  <c r="M56" i="9" s="1"/>
  <c r="J56" i="9"/>
  <c r="H56" i="9"/>
  <c r="G56" i="9"/>
  <c r="F56" i="9"/>
  <c r="E56" i="9"/>
  <c r="L55" i="9"/>
  <c r="N55" i="9" s="1"/>
  <c r="K55" i="9"/>
  <c r="M55" i="9" s="1"/>
  <c r="J55" i="9"/>
  <c r="H55" i="9"/>
  <c r="G55" i="9"/>
  <c r="F55" i="9"/>
  <c r="E55" i="9"/>
  <c r="L54" i="9"/>
  <c r="N54" i="9" s="1"/>
  <c r="K54" i="9"/>
  <c r="M54" i="9" s="1"/>
  <c r="J54" i="9"/>
  <c r="H54" i="9"/>
  <c r="G54" i="9"/>
  <c r="F54" i="9"/>
  <c r="E54" i="9"/>
  <c r="L53" i="9"/>
  <c r="N53" i="9" s="1"/>
  <c r="K53" i="9"/>
  <c r="M53" i="9" s="1"/>
  <c r="J53" i="9"/>
  <c r="H53" i="9"/>
  <c r="G53" i="9"/>
  <c r="F53" i="9"/>
  <c r="E53" i="9"/>
  <c r="L52" i="9"/>
  <c r="N52" i="9" s="1"/>
  <c r="K52" i="9"/>
  <c r="M52" i="9" s="1"/>
  <c r="J52" i="9"/>
  <c r="H52" i="9"/>
  <c r="G52" i="9"/>
  <c r="F52" i="9"/>
  <c r="E52" i="9"/>
  <c r="L51" i="9"/>
  <c r="N51" i="9" s="1"/>
  <c r="K51" i="9"/>
  <c r="M51" i="9" s="1"/>
  <c r="J51" i="9"/>
  <c r="H51" i="9"/>
  <c r="G51" i="9"/>
  <c r="F51" i="9"/>
  <c r="E51" i="9"/>
  <c r="L50" i="9"/>
  <c r="N50" i="9" s="1"/>
  <c r="K50" i="9"/>
  <c r="M50" i="9" s="1"/>
  <c r="J50" i="9"/>
  <c r="H50" i="9"/>
  <c r="G50" i="9"/>
  <c r="F50" i="9"/>
  <c r="E50" i="9"/>
  <c r="L49" i="9"/>
  <c r="N49" i="9" s="1"/>
  <c r="K49" i="9"/>
  <c r="M49" i="9" s="1"/>
  <c r="J49" i="9"/>
  <c r="H49" i="9"/>
  <c r="G49" i="9"/>
  <c r="F49" i="9"/>
  <c r="E49" i="9"/>
  <c r="L48" i="9"/>
  <c r="N48" i="9" s="1"/>
  <c r="K48" i="9"/>
  <c r="M48" i="9" s="1"/>
  <c r="J48" i="9"/>
  <c r="H48" i="9"/>
  <c r="G48" i="9"/>
  <c r="F48" i="9"/>
  <c r="E48" i="9"/>
  <c r="L47" i="9"/>
  <c r="N47" i="9" s="1"/>
  <c r="K47" i="9"/>
  <c r="M47" i="9" s="1"/>
  <c r="J47" i="9"/>
  <c r="H47" i="9"/>
  <c r="G47" i="9"/>
  <c r="F47" i="9"/>
  <c r="E47" i="9"/>
  <c r="L46" i="9"/>
  <c r="N46" i="9" s="1"/>
  <c r="K46" i="9"/>
  <c r="M46" i="9" s="1"/>
  <c r="J46" i="9"/>
  <c r="H46" i="9"/>
  <c r="G46" i="9"/>
  <c r="F46" i="9"/>
  <c r="E46" i="9"/>
  <c r="L45" i="9"/>
  <c r="N45" i="9" s="1"/>
  <c r="K45" i="9"/>
  <c r="M45" i="9" s="1"/>
  <c r="J45" i="9"/>
  <c r="H45" i="9"/>
  <c r="G45" i="9"/>
  <c r="F45" i="9"/>
  <c r="E45" i="9"/>
  <c r="L44" i="9"/>
  <c r="N44" i="9" s="1"/>
  <c r="K44" i="9"/>
  <c r="M44" i="9" s="1"/>
  <c r="J44" i="9"/>
  <c r="H44" i="9"/>
  <c r="G44" i="9"/>
  <c r="F44" i="9"/>
  <c r="E44" i="9"/>
  <c r="L43" i="9"/>
  <c r="N43" i="9" s="1"/>
  <c r="K43" i="9"/>
  <c r="M43" i="9" s="1"/>
  <c r="J43" i="9"/>
  <c r="H43" i="9"/>
  <c r="G43" i="9"/>
  <c r="F43" i="9"/>
  <c r="E43" i="9"/>
  <c r="L42" i="9"/>
  <c r="N42" i="9" s="1"/>
  <c r="K42" i="9"/>
  <c r="M42" i="9" s="1"/>
  <c r="J42" i="9"/>
  <c r="H42" i="9"/>
  <c r="G42" i="9"/>
  <c r="F42" i="9"/>
  <c r="E42" i="9"/>
  <c r="L41" i="9"/>
  <c r="N41" i="9" s="1"/>
  <c r="K41" i="9"/>
  <c r="M41" i="9" s="1"/>
  <c r="J41" i="9"/>
  <c r="H41" i="9"/>
  <c r="G41" i="9"/>
  <c r="F41" i="9"/>
  <c r="E41" i="9"/>
  <c r="L40" i="9"/>
  <c r="N40" i="9" s="1"/>
  <c r="K40" i="9"/>
  <c r="M40" i="9" s="1"/>
  <c r="J40" i="9"/>
  <c r="H40" i="9"/>
  <c r="G40" i="9"/>
  <c r="F40" i="9"/>
  <c r="E40" i="9"/>
  <c r="L39" i="9"/>
  <c r="N39" i="9" s="1"/>
  <c r="K39" i="9"/>
  <c r="M39" i="9" s="1"/>
  <c r="J39" i="9"/>
  <c r="H39" i="9"/>
  <c r="G39" i="9"/>
  <c r="F39" i="9"/>
  <c r="E39" i="9"/>
  <c r="L38" i="9"/>
  <c r="N38" i="9" s="1"/>
  <c r="K38" i="9"/>
  <c r="M38" i="9" s="1"/>
  <c r="J38" i="9"/>
  <c r="H38" i="9"/>
  <c r="G38" i="9"/>
  <c r="F38" i="9"/>
  <c r="E38" i="9"/>
  <c r="L37" i="9"/>
  <c r="N37" i="9" s="1"/>
  <c r="K37" i="9"/>
  <c r="M37" i="9" s="1"/>
  <c r="J37" i="9"/>
  <c r="H37" i="9"/>
  <c r="G37" i="9"/>
  <c r="F37" i="9"/>
  <c r="E37" i="9"/>
  <c r="L36" i="9"/>
  <c r="N36" i="9" s="1"/>
  <c r="K36" i="9"/>
  <c r="M36" i="9" s="1"/>
  <c r="J36" i="9"/>
  <c r="H36" i="9"/>
  <c r="G36" i="9"/>
  <c r="F36" i="9"/>
  <c r="E36" i="9"/>
  <c r="L35" i="9"/>
  <c r="N35" i="9" s="1"/>
  <c r="K35" i="9"/>
  <c r="M35" i="9" s="1"/>
  <c r="J35" i="9"/>
  <c r="H35" i="9"/>
  <c r="G35" i="9"/>
  <c r="F35" i="9"/>
  <c r="E35" i="9"/>
  <c r="L34" i="9"/>
  <c r="N34" i="9" s="1"/>
  <c r="K34" i="9"/>
  <c r="M34" i="9" s="1"/>
  <c r="J34" i="9"/>
  <c r="H34" i="9"/>
  <c r="G34" i="9"/>
  <c r="F34" i="9"/>
  <c r="E34" i="9"/>
  <c r="L33" i="9"/>
  <c r="N33" i="9" s="1"/>
  <c r="K33" i="9"/>
  <c r="M33" i="9" s="1"/>
  <c r="J33" i="9"/>
  <c r="H33" i="9"/>
  <c r="G33" i="9"/>
  <c r="F33" i="9"/>
  <c r="E33" i="9"/>
  <c r="L32" i="9"/>
  <c r="N32" i="9" s="1"/>
  <c r="K32" i="9"/>
  <c r="M32" i="9" s="1"/>
  <c r="J32" i="9"/>
  <c r="H32" i="9"/>
  <c r="G32" i="9"/>
  <c r="F32" i="9"/>
  <c r="E32" i="9"/>
  <c r="L31" i="9"/>
  <c r="N31" i="9" s="1"/>
  <c r="K31" i="9"/>
  <c r="M31" i="9" s="1"/>
  <c r="J31" i="9"/>
  <c r="H31" i="9"/>
  <c r="G31" i="9"/>
  <c r="F31" i="9"/>
  <c r="E31" i="9"/>
  <c r="L30" i="9"/>
  <c r="N30" i="9" s="1"/>
  <c r="K30" i="9"/>
  <c r="M30" i="9" s="1"/>
  <c r="J30" i="9"/>
  <c r="H30" i="9"/>
  <c r="G30" i="9"/>
  <c r="F30" i="9"/>
  <c r="E30" i="9"/>
  <c r="L29" i="9"/>
  <c r="N29" i="9" s="1"/>
  <c r="K29" i="9"/>
  <c r="M29" i="9" s="1"/>
  <c r="J29" i="9"/>
  <c r="H29" i="9"/>
  <c r="G29" i="9"/>
  <c r="F29" i="9"/>
  <c r="E29" i="9"/>
  <c r="L28" i="9"/>
  <c r="N28" i="9" s="1"/>
  <c r="K28" i="9"/>
  <c r="M28" i="9" s="1"/>
  <c r="J28" i="9"/>
  <c r="H28" i="9"/>
  <c r="G28" i="9"/>
  <c r="F28" i="9"/>
  <c r="E28" i="9"/>
  <c r="L27" i="9"/>
  <c r="N27" i="9" s="1"/>
  <c r="K27" i="9"/>
  <c r="M27" i="9" s="1"/>
  <c r="J27" i="9"/>
  <c r="H27" i="9"/>
  <c r="G27" i="9"/>
  <c r="F27" i="9"/>
  <c r="E27" i="9"/>
  <c r="L26" i="9"/>
  <c r="N26" i="9" s="1"/>
  <c r="K26" i="9"/>
  <c r="M26" i="9" s="1"/>
  <c r="J26" i="9"/>
  <c r="H26" i="9"/>
  <c r="G26" i="9"/>
  <c r="F26" i="9"/>
  <c r="E26" i="9"/>
  <c r="L25" i="9"/>
  <c r="N25" i="9" s="1"/>
  <c r="K25" i="9"/>
  <c r="M25" i="9" s="1"/>
  <c r="J25" i="9"/>
  <c r="H25" i="9"/>
  <c r="G25" i="9"/>
  <c r="F25" i="9"/>
  <c r="E25" i="9"/>
  <c r="L24" i="9"/>
  <c r="N24" i="9" s="1"/>
  <c r="K24" i="9"/>
  <c r="M24" i="9" s="1"/>
  <c r="J24" i="9"/>
  <c r="H24" i="9"/>
  <c r="G24" i="9"/>
  <c r="F24" i="9"/>
  <c r="E24" i="9"/>
  <c r="L23" i="9"/>
  <c r="N23" i="9" s="1"/>
  <c r="K23" i="9"/>
  <c r="M23" i="9" s="1"/>
  <c r="J23" i="9"/>
  <c r="H23" i="9"/>
  <c r="G23" i="9"/>
  <c r="F23" i="9"/>
  <c r="E23" i="9"/>
  <c r="L22" i="9"/>
  <c r="N22" i="9" s="1"/>
  <c r="K22" i="9"/>
  <c r="M22" i="9" s="1"/>
  <c r="J22" i="9"/>
  <c r="H22" i="9"/>
  <c r="G22" i="9"/>
  <c r="F22" i="9"/>
  <c r="E22" i="9"/>
  <c r="L21" i="9"/>
  <c r="N21" i="9" s="1"/>
  <c r="K21" i="9"/>
  <c r="M21" i="9" s="1"/>
  <c r="J21" i="9"/>
  <c r="H21" i="9"/>
  <c r="G21" i="9"/>
  <c r="F21" i="9"/>
  <c r="E21" i="9"/>
  <c r="L20" i="9"/>
  <c r="N20" i="9" s="1"/>
  <c r="K20" i="9"/>
  <c r="M20" i="9" s="1"/>
  <c r="J20" i="9"/>
  <c r="H20" i="9"/>
  <c r="G20" i="9"/>
  <c r="F20" i="9"/>
  <c r="E20" i="9"/>
  <c r="L19" i="9"/>
  <c r="N19" i="9" s="1"/>
  <c r="K19" i="9"/>
  <c r="M19" i="9" s="1"/>
  <c r="J19" i="9"/>
  <c r="H19" i="9"/>
  <c r="G19" i="9"/>
  <c r="F19" i="9"/>
  <c r="E19" i="9"/>
  <c r="L18" i="9"/>
  <c r="N18" i="9" s="1"/>
  <c r="K18" i="9"/>
  <c r="M18" i="9" s="1"/>
  <c r="J18" i="9"/>
  <c r="H18" i="9"/>
  <c r="G18" i="9"/>
  <c r="F18" i="9"/>
  <c r="E18" i="9"/>
  <c r="L17" i="9"/>
  <c r="N17" i="9" s="1"/>
  <c r="K17" i="9"/>
  <c r="M17" i="9" s="1"/>
  <c r="J17" i="9"/>
  <c r="H17" i="9"/>
  <c r="G17" i="9"/>
  <c r="F17" i="9"/>
  <c r="E17" i="9"/>
  <c r="L16" i="9"/>
  <c r="N16" i="9" s="1"/>
  <c r="K16" i="9"/>
  <c r="M16" i="9" s="1"/>
  <c r="J16" i="9"/>
  <c r="H16" i="9"/>
  <c r="G16" i="9"/>
  <c r="F16" i="9"/>
  <c r="E16" i="9"/>
  <c r="L15" i="9"/>
  <c r="N15" i="9" s="1"/>
  <c r="K15" i="9"/>
  <c r="M15" i="9" s="1"/>
  <c r="J15" i="9"/>
  <c r="H15" i="9"/>
  <c r="G15" i="9"/>
  <c r="F15" i="9"/>
  <c r="E15" i="9"/>
  <c r="L14" i="9"/>
  <c r="N14" i="9" s="1"/>
  <c r="K14" i="9"/>
  <c r="M14" i="9" s="1"/>
  <c r="J14" i="9"/>
  <c r="H14" i="9"/>
  <c r="G14" i="9"/>
  <c r="F14" i="9"/>
  <c r="E14" i="9"/>
  <c r="L13" i="9"/>
  <c r="N13" i="9" s="1"/>
  <c r="K13" i="9"/>
  <c r="M13" i="9" s="1"/>
  <c r="J13" i="9"/>
  <c r="H13" i="9"/>
  <c r="G13" i="9"/>
  <c r="F13" i="9"/>
  <c r="E13" i="9"/>
  <c r="L12" i="9"/>
  <c r="N12" i="9" s="1"/>
  <c r="K12" i="9"/>
  <c r="M12" i="9" s="1"/>
  <c r="J12" i="9"/>
  <c r="H12" i="9"/>
  <c r="G12" i="9"/>
  <c r="F12" i="9"/>
  <c r="E12" i="9"/>
  <c r="L11" i="9"/>
  <c r="N11" i="9" s="1"/>
  <c r="K11" i="9"/>
  <c r="M11" i="9" s="1"/>
  <c r="J11" i="9"/>
  <c r="H11" i="9"/>
  <c r="G11" i="9"/>
  <c r="F11" i="9"/>
  <c r="E11" i="9"/>
  <c r="L10" i="9"/>
  <c r="N10" i="9" s="1"/>
  <c r="K10" i="9"/>
  <c r="M10" i="9" s="1"/>
  <c r="J10" i="9"/>
  <c r="H10" i="9"/>
  <c r="G10" i="9"/>
  <c r="F10" i="9"/>
  <c r="E10" i="9"/>
  <c r="L9" i="9"/>
  <c r="N9" i="9" s="1"/>
  <c r="K9" i="9"/>
  <c r="M9" i="9" s="1"/>
  <c r="J9" i="9"/>
  <c r="H9" i="9"/>
  <c r="G9" i="9"/>
  <c r="F9" i="9"/>
  <c r="E9" i="9"/>
  <c r="L8" i="9"/>
  <c r="N8" i="9" s="1"/>
  <c r="K8" i="9"/>
  <c r="M8" i="9" s="1"/>
  <c r="J8" i="9"/>
  <c r="H8" i="9"/>
  <c r="G8" i="9"/>
  <c r="F8" i="9"/>
  <c r="E8" i="9"/>
  <c r="L7" i="9"/>
  <c r="N7" i="9" s="1"/>
  <c r="K7" i="9"/>
  <c r="M7" i="9" s="1"/>
  <c r="J7" i="9"/>
  <c r="H7" i="9"/>
  <c r="G7" i="9"/>
  <c r="F7" i="9"/>
  <c r="E7" i="9"/>
  <c r="L6" i="9"/>
  <c r="N6" i="9" s="1"/>
  <c r="K6" i="9"/>
  <c r="M6" i="9" s="1"/>
  <c r="J6" i="9"/>
  <c r="H6" i="9"/>
  <c r="G6" i="9"/>
  <c r="F6" i="9"/>
  <c r="E6" i="9"/>
  <c r="L5" i="9"/>
  <c r="N5" i="9" s="1"/>
  <c r="K5" i="9"/>
  <c r="M5" i="9" s="1"/>
  <c r="J5" i="9"/>
  <c r="H5" i="9"/>
  <c r="G5" i="9"/>
  <c r="F5" i="9"/>
  <c r="E5" i="9"/>
  <c r="L4" i="9"/>
  <c r="N4" i="9" s="1"/>
  <c r="K4" i="9"/>
  <c r="M4" i="9" s="1"/>
  <c r="J4" i="9"/>
  <c r="H4" i="9"/>
  <c r="G4" i="9"/>
  <c r="F4" i="9"/>
  <c r="E4" i="9"/>
  <c r="L3" i="9"/>
  <c r="N3" i="9" s="1"/>
  <c r="K3" i="9"/>
  <c r="M3" i="9" s="1"/>
  <c r="J3" i="9"/>
  <c r="H3" i="9"/>
  <c r="G3" i="9"/>
  <c r="F3" i="9"/>
  <c r="E3" i="9"/>
  <c r="F72" i="4"/>
  <c r="F40" i="4"/>
  <c r="E68" i="4"/>
  <c r="E36" i="4"/>
  <c r="F59" i="4"/>
  <c r="F27" i="4"/>
  <c r="E67" i="4"/>
  <c r="E35" i="4"/>
  <c r="F62" i="4"/>
  <c r="F30" i="4"/>
  <c r="E74" i="4"/>
  <c r="E42" i="4"/>
  <c r="E69" i="4"/>
  <c r="E37" i="4"/>
  <c r="F68" i="4"/>
  <c r="F36" i="4"/>
  <c r="E64" i="4"/>
  <c r="E32" i="4"/>
  <c r="F55" i="4"/>
  <c r="F23" i="4"/>
  <c r="E63" i="4"/>
  <c r="E31" i="4"/>
  <c r="F58" i="4"/>
  <c r="F26" i="4"/>
  <c r="E70" i="4"/>
  <c r="E38" i="4"/>
  <c r="E65" i="4"/>
  <c r="E33" i="4"/>
  <c r="E48" i="4"/>
  <c r="F39" i="4"/>
  <c r="E47" i="4"/>
  <c r="F41" i="4"/>
  <c r="E22" i="4"/>
  <c r="F76" i="4"/>
  <c r="F63" i="4"/>
  <c r="F66" i="4"/>
  <c r="E41" i="4"/>
  <c r="F64" i="4"/>
  <c r="F32" i="4"/>
  <c r="E60" i="4"/>
  <c r="E28" i="4"/>
  <c r="F51" i="4"/>
  <c r="F61" i="4"/>
  <c r="E59" i="4"/>
  <c r="E27" i="4"/>
  <c r="F54" i="4"/>
  <c r="F22" i="4"/>
  <c r="E66" i="4"/>
  <c r="E34" i="4"/>
  <c r="E61" i="4"/>
  <c r="E29" i="4"/>
  <c r="F71" i="4"/>
  <c r="F29" i="4"/>
  <c r="F42" i="4"/>
  <c r="E54" i="4"/>
  <c r="E40" i="4"/>
  <c r="E39" i="4"/>
  <c r="F25" i="4"/>
  <c r="F60" i="4"/>
  <c r="F28" i="4"/>
  <c r="E56" i="4"/>
  <c r="E24" i="4"/>
  <c r="F47" i="4"/>
  <c r="F45" i="4"/>
  <c r="E55" i="4"/>
  <c r="E23" i="4"/>
  <c r="F50" i="4"/>
  <c r="F69" i="4"/>
  <c r="E62" i="4"/>
  <c r="E30" i="4"/>
  <c r="E57" i="4"/>
  <c r="E25" i="4"/>
  <c r="F53" i="4"/>
  <c r="E49" i="4"/>
  <c r="F56" i="4"/>
  <c r="F24" i="4"/>
  <c r="E52" i="4"/>
  <c r="F75" i="4"/>
  <c r="F43" i="4"/>
  <c r="F37" i="4"/>
  <c r="E51" i="4"/>
  <c r="F65" i="4"/>
  <c r="F46" i="4"/>
  <c r="F49" i="4"/>
  <c r="E58" i="4"/>
  <c r="E26" i="4"/>
  <c r="E53" i="4"/>
  <c r="F57" i="4"/>
  <c r="F74" i="4"/>
  <c r="F44" i="4"/>
  <c r="F31" i="4"/>
  <c r="F34" i="4"/>
  <c r="F52" i="4"/>
  <c r="E73" i="4"/>
  <c r="F48" i="4"/>
  <c r="E76" i="4"/>
  <c r="E44" i="4"/>
  <c r="F67" i="4"/>
  <c r="F35" i="4"/>
  <c r="E75" i="4"/>
  <c r="E43" i="4"/>
  <c r="F70" i="4"/>
  <c r="F38" i="4"/>
  <c r="F33" i="4"/>
  <c r="E50" i="4"/>
  <c r="F73" i="4"/>
  <c r="E45" i="4"/>
  <c r="E72" i="4"/>
  <c r="E71" i="4"/>
  <c r="E46" i="4"/>
  <c r="F42" i="1"/>
  <c r="F35" i="1"/>
  <c r="E52" i="1"/>
  <c r="E65" i="1"/>
  <c r="E72" i="1"/>
  <c r="F85" i="1"/>
  <c r="E58" i="1"/>
  <c r="F87" i="1"/>
  <c r="F54" i="1"/>
  <c r="F75" i="1"/>
  <c r="E75" i="1"/>
  <c r="F76" i="1"/>
  <c r="F59" i="1"/>
  <c r="F80" i="1"/>
  <c r="F52" i="1"/>
  <c r="E51" i="1"/>
  <c r="E26" i="1"/>
  <c r="F26" i="1"/>
  <c r="E82" i="1"/>
  <c r="F34" i="1"/>
  <c r="E74" i="1"/>
  <c r="F66" i="1"/>
  <c r="F45" i="1"/>
  <c r="F56" i="1"/>
  <c r="F37" i="1"/>
  <c r="F74" i="1"/>
  <c r="F32" i="1"/>
  <c r="E49" i="1"/>
  <c r="E66" i="1"/>
  <c r="F73" i="1"/>
  <c r="E32" i="1"/>
  <c r="F29" i="1"/>
  <c r="F22" i="1"/>
  <c r="E79" i="1"/>
  <c r="E48" i="1"/>
  <c r="F49" i="1"/>
  <c r="F47" i="1"/>
  <c r="E39" i="1"/>
  <c r="E67" i="1"/>
  <c r="F31" i="1"/>
  <c r="F82" i="1"/>
  <c r="E41" i="1"/>
  <c r="F58" i="1"/>
  <c r="E33" i="1"/>
  <c r="F50" i="1"/>
  <c r="E30" i="1"/>
  <c r="E47" i="1"/>
  <c r="F55" i="1"/>
  <c r="F86" i="1"/>
  <c r="F72" i="1"/>
  <c r="E69" i="1"/>
  <c r="E31" i="1"/>
  <c r="F39" i="1"/>
  <c r="E46" i="1"/>
  <c r="E90" i="1"/>
  <c r="F81" i="1"/>
  <c r="F88" i="1"/>
  <c r="E24" i="1"/>
  <c r="F36" i="1"/>
  <c r="F90" i="1"/>
  <c r="E87" i="1"/>
  <c r="E83" i="1"/>
  <c r="F41" i="1"/>
  <c r="F78" i="1"/>
  <c r="E29" i="1"/>
  <c r="F69" i="1"/>
  <c r="E60" i="1"/>
  <c r="E37" i="1"/>
  <c r="F84" i="1"/>
  <c r="F40" i="1"/>
  <c r="E71" i="1"/>
  <c r="E62" i="1"/>
  <c r="F46" i="1"/>
  <c r="F67" i="1"/>
  <c r="E76" i="1"/>
  <c r="F83" i="1"/>
  <c r="E84" i="1"/>
  <c r="E64" i="1"/>
  <c r="F23" i="1"/>
  <c r="E28" i="1"/>
  <c r="F24" i="1"/>
  <c r="E38" i="1"/>
  <c r="E55" i="1"/>
  <c r="E85" i="1"/>
  <c r="E42" i="1"/>
  <c r="E34" i="1"/>
  <c r="F61" i="1"/>
  <c r="E68" i="1"/>
  <c r="F33" i="1"/>
  <c r="F60" i="1"/>
  <c r="F27" i="1"/>
  <c r="F79" i="1"/>
  <c r="E61" i="1"/>
  <c r="F68" i="1"/>
  <c r="F89" i="1"/>
  <c r="E63" i="1"/>
  <c r="F28" i="1"/>
  <c r="E59" i="1"/>
  <c r="F65" i="1"/>
  <c r="E56" i="1"/>
  <c r="F57" i="1"/>
  <c r="E43" i="1"/>
  <c r="E36" i="1"/>
  <c r="E80" i="1"/>
  <c r="F64" i="1"/>
  <c r="F53" i="1"/>
  <c r="F48" i="1"/>
  <c r="E54" i="1"/>
  <c r="F38" i="1"/>
  <c r="E53" i="1"/>
  <c r="F30" i="1"/>
  <c r="F51" i="1"/>
  <c r="E23" i="1"/>
  <c r="F71" i="1"/>
  <c r="F77" i="1"/>
  <c r="F25" i="1"/>
  <c r="E81" i="1"/>
  <c r="F70" i="1"/>
  <c r="E78" i="1"/>
  <c r="E35" i="1"/>
  <c r="E86" i="1"/>
  <c r="F63" i="1"/>
  <c r="F62" i="1"/>
  <c r="E73" i="1"/>
  <c r="E44" i="1"/>
  <c r="F43" i="1"/>
  <c r="E40" i="1"/>
  <c r="E70" i="1"/>
  <c r="E89" i="1"/>
  <c r="E77" i="1"/>
  <c r="E88" i="1"/>
  <c r="E57" i="1"/>
  <c r="E25" i="1"/>
  <c r="E50" i="1"/>
  <c r="E27" i="1"/>
  <c r="E45" i="1"/>
  <c r="F44" i="1"/>
  <c r="D20" i="10" l="1"/>
  <c r="E23" i="10"/>
  <c r="D15" i="10"/>
  <c r="E10" i="10"/>
  <c r="E18" i="10"/>
  <c r="D16" i="10"/>
  <c r="D23" i="10"/>
  <c r="E13" i="10"/>
  <c r="D14" i="10"/>
  <c r="D22" i="10"/>
  <c r="D18" i="10"/>
  <c r="E20" i="10"/>
  <c r="D17" i="10"/>
  <c r="D9" i="10"/>
  <c r="E21" i="10"/>
  <c r="E16" i="10"/>
  <c r="E19" i="10"/>
  <c r="D11" i="10"/>
  <c r="D10" i="10"/>
  <c r="D13" i="10"/>
  <c r="D21" i="10"/>
  <c r="E11" i="10"/>
  <c r="D19" i="10"/>
  <c r="E9" i="10"/>
  <c r="D12" i="10"/>
  <c r="E12" i="10"/>
  <c r="E17" i="10"/>
  <c r="E14" i="10"/>
  <c r="E15" i="10"/>
  <c r="E22" i="10"/>
  <c r="E8" i="10"/>
  <c r="E7" i="10"/>
  <c r="E5" i="10"/>
  <c r="E6" i="10"/>
  <c r="E4" i="10"/>
  <c r="E3" i="10"/>
  <c r="D7" i="10"/>
  <c r="D5" i="10"/>
  <c r="D3" i="10"/>
  <c r="D8" i="10"/>
  <c r="D4" i="10"/>
  <c r="D6" i="10"/>
  <c r="E2" i="10"/>
  <c r="D2" i="10"/>
  <c r="M3" i="6"/>
  <c r="I3" i="7" l="1"/>
  <c r="J3" i="7" s="1"/>
  <c r="G3" i="7"/>
  <c r="H3" i="7" s="1"/>
  <c r="E3" i="7"/>
  <c r="F3" i="7" s="1"/>
  <c r="C3" i="7"/>
  <c r="D3" i="7" s="1"/>
  <c r="I2" i="7"/>
  <c r="J2" i="7" s="1"/>
  <c r="G2" i="7"/>
  <c r="H2" i="7" s="1"/>
  <c r="E2" i="7"/>
  <c r="F2" i="7" s="1"/>
  <c r="C2" i="7"/>
  <c r="D2" i="7" s="1"/>
  <c r="B2" i="7"/>
  <c r="A2" i="7"/>
  <c r="K2" i="7" l="1"/>
  <c r="K3" i="7"/>
  <c r="H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L3" i="7" l="1"/>
  <c r="J3" i="6"/>
  <c r="I3" i="6"/>
  <c r="H3" i="6"/>
  <c r="G3" i="6"/>
  <c r="F3" i="6"/>
  <c r="E3" i="6"/>
  <c r="D3" i="6"/>
  <c r="C3" i="6"/>
  <c r="B3" i="6"/>
  <c r="A3" i="6"/>
  <c r="M2" i="5" l="1"/>
  <c r="M3" i="5"/>
  <c r="M4" i="5"/>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K2" i="5"/>
  <c r="K3" i="5"/>
  <c r="K4" i="5"/>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J2" i="5"/>
  <c r="J3"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I2" i="5"/>
  <c r="I3"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H2" i="5"/>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G2" i="5"/>
  <c r="G3"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F2" i="5"/>
  <c r="F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E2" i="5"/>
  <c r="E3" i="5"/>
  <c r="E4" i="5"/>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D2" i="5"/>
  <c r="D3" i="5"/>
  <c r="D4"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C2" i="5"/>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B2" i="5"/>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G14" i="1" l="1"/>
  <c r="G15" i="1" l="1"/>
  <c r="E3" i="11" s="1"/>
  <c r="K3" i="6" l="1"/>
</calcChain>
</file>

<file path=xl/sharedStrings.xml><?xml version="1.0" encoding="utf-8"?>
<sst xmlns="http://schemas.openxmlformats.org/spreadsheetml/2006/main" count="13691" uniqueCount="4678">
  <si>
    <t xml:space="preserve">小学1-3_60m </t>
  </si>
  <si>
    <t xml:space="preserve">中学1_100m </t>
  </si>
  <si>
    <t xml:space="preserve">中学2-3_100m </t>
  </si>
  <si>
    <t xml:space="preserve">中学_4×100mR </t>
  </si>
  <si>
    <t xml:space="preserve">一般_4×100mR </t>
  </si>
  <si>
    <t xml:space="preserve">高校_4×100mR </t>
  </si>
  <si>
    <t>高校_100m</t>
  </si>
  <si>
    <t>高校_5000ｍ</t>
  </si>
  <si>
    <t xml:space="preserve">中学_走高跳 </t>
  </si>
  <si>
    <t xml:space="preserve">中学_走幅跳 </t>
  </si>
  <si>
    <t xml:space="preserve">一般_走幅跳 </t>
  </si>
  <si>
    <t xml:space="preserve">高校_走幅跳 </t>
  </si>
  <si>
    <t>男</t>
    <rPh sb="0" eb="1">
      <t>オトコ</t>
    </rPh>
    <phoneticPr fontId="1"/>
  </si>
  <si>
    <t>女</t>
    <rPh sb="0" eb="1">
      <t>オンナ</t>
    </rPh>
    <phoneticPr fontId="1"/>
  </si>
  <si>
    <t>小1</t>
    <rPh sb="0" eb="1">
      <t>ショウ</t>
    </rPh>
    <phoneticPr fontId="1"/>
  </si>
  <si>
    <t>小2</t>
    <rPh sb="0" eb="1">
      <t>ショウ</t>
    </rPh>
    <phoneticPr fontId="1"/>
  </si>
  <si>
    <t>小3</t>
    <rPh sb="0" eb="1">
      <t>ショウ</t>
    </rPh>
    <phoneticPr fontId="1"/>
  </si>
  <si>
    <t>小6</t>
    <rPh sb="0" eb="1">
      <t>ショウ</t>
    </rPh>
    <phoneticPr fontId="1"/>
  </si>
  <si>
    <t>中1</t>
    <rPh sb="0" eb="1">
      <t>チュウ</t>
    </rPh>
    <phoneticPr fontId="1"/>
  </si>
  <si>
    <t>中2</t>
    <rPh sb="0" eb="1">
      <t>チュウ</t>
    </rPh>
    <phoneticPr fontId="1"/>
  </si>
  <si>
    <t>中3</t>
    <rPh sb="0" eb="1">
      <t>チュウ</t>
    </rPh>
    <phoneticPr fontId="1"/>
  </si>
  <si>
    <t>高1</t>
    <rPh sb="0" eb="1">
      <t>コウ</t>
    </rPh>
    <phoneticPr fontId="1"/>
  </si>
  <si>
    <t>高2</t>
    <rPh sb="0" eb="1">
      <t>コウ</t>
    </rPh>
    <phoneticPr fontId="1"/>
  </si>
  <si>
    <t>高3</t>
    <rPh sb="0" eb="1">
      <t>コウ</t>
    </rPh>
    <phoneticPr fontId="1"/>
  </si>
  <si>
    <t>一般</t>
    <rPh sb="0" eb="2">
      <t>イッパン</t>
    </rPh>
    <phoneticPr fontId="1"/>
  </si>
  <si>
    <t>No.</t>
    <phoneticPr fontId="1"/>
  </si>
  <si>
    <t>姓</t>
    <rPh sb="0" eb="1">
      <t>セイ</t>
    </rPh>
    <phoneticPr fontId="1"/>
  </si>
  <si>
    <t>名</t>
    <rPh sb="0" eb="1">
      <t>メイ</t>
    </rPh>
    <phoneticPr fontId="1"/>
  </si>
  <si>
    <t>生年(西暦)</t>
    <rPh sb="0" eb="2">
      <t>セイネン</t>
    </rPh>
    <rPh sb="3" eb="5">
      <t>セイレキ</t>
    </rPh>
    <phoneticPr fontId="1"/>
  </si>
  <si>
    <t>月</t>
    <rPh sb="0" eb="1">
      <t>ツキ</t>
    </rPh>
    <phoneticPr fontId="1"/>
  </si>
  <si>
    <t>日</t>
    <rPh sb="0" eb="1">
      <t>ヒ</t>
    </rPh>
    <phoneticPr fontId="1"/>
  </si>
  <si>
    <t>種目1</t>
    <rPh sb="0" eb="2">
      <t>シュモク</t>
    </rPh>
    <phoneticPr fontId="1"/>
  </si>
  <si>
    <t>分</t>
    <rPh sb="0" eb="1">
      <t>フン</t>
    </rPh>
    <phoneticPr fontId="1"/>
  </si>
  <si>
    <t>秒</t>
    <rPh sb="0" eb="1">
      <t>ビョウ</t>
    </rPh>
    <phoneticPr fontId="1"/>
  </si>
  <si>
    <t>秒以下</t>
    <rPh sb="0" eb="1">
      <t>ビョウ</t>
    </rPh>
    <rPh sb="1" eb="3">
      <t>イカ</t>
    </rPh>
    <phoneticPr fontId="1"/>
  </si>
  <si>
    <t>m</t>
    <phoneticPr fontId="1"/>
  </si>
  <si>
    <t>cm</t>
    <phoneticPr fontId="1"/>
  </si>
  <si>
    <t>種目2</t>
    <rPh sb="0" eb="2">
      <t>シュモク</t>
    </rPh>
    <phoneticPr fontId="1"/>
  </si>
  <si>
    <t>リレー</t>
    <phoneticPr fontId="1"/>
  </si>
  <si>
    <t>性別</t>
    <rPh sb="0" eb="2">
      <t>セイベツ</t>
    </rPh>
    <phoneticPr fontId="1"/>
  </si>
  <si>
    <t>〒</t>
    <phoneticPr fontId="1"/>
  </si>
  <si>
    <t>住所</t>
    <rPh sb="0" eb="2">
      <t>ジュウショ</t>
    </rPh>
    <phoneticPr fontId="1"/>
  </si>
  <si>
    <t>電話番号</t>
    <rPh sb="0" eb="2">
      <t>デンワ</t>
    </rPh>
    <rPh sb="2" eb="4">
      <t>バンゴウ</t>
    </rPh>
    <phoneticPr fontId="1"/>
  </si>
  <si>
    <t>個人</t>
    <rPh sb="0" eb="2">
      <t>コジン</t>
    </rPh>
    <phoneticPr fontId="1"/>
  </si>
  <si>
    <t>性別</t>
    <rPh sb="0" eb="2">
      <t>セイベツ</t>
    </rPh>
    <phoneticPr fontId="1"/>
  </si>
  <si>
    <t>区分</t>
    <rPh sb="0" eb="2">
      <t>クブン</t>
    </rPh>
    <phoneticPr fontId="1"/>
  </si>
  <si>
    <t>区民大会</t>
    <rPh sb="0" eb="2">
      <t>クミン</t>
    </rPh>
    <rPh sb="2" eb="4">
      <t>タイカイ</t>
    </rPh>
    <phoneticPr fontId="1"/>
  </si>
  <si>
    <t>記録会</t>
    <rPh sb="0" eb="2">
      <t>キロク</t>
    </rPh>
    <rPh sb="2" eb="3">
      <t>カイ</t>
    </rPh>
    <phoneticPr fontId="1"/>
  </si>
  <si>
    <t>参加大会</t>
    <rPh sb="0" eb="2">
      <t>サンカ</t>
    </rPh>
    <rPh sb="2" eb="4">
      <t>タイカイ</t>
    </rPh>
    <phoneticPr fontId="1"/>
  </si>
  <si>
    <t>参考記録</t>
    <rPh sb="0" eb="2">
      <t>サンコウ</t>
    </rPh>
    <rPh sb="2" eb="4">
      <t>キロク</t>
    </rPh>
    <phoneticPr fontId="1"/>
  </si>
  <si>
    <t>年齢</t>
    <rPh sb="0" eb="2">
      <t>ネンレイ</t>
    </rPh>
    <phoneticPr fontId="1"/>
  </si>
  <si>
    <t>区分</t>
    <rPh sb="0" eb="2">
      <t>クブン</t>
    </rPh>
    <phoneticPr fontId="1"/>
  </si>
  <si>
    <t>一般男子</t>
    <rPh sb="0" eb="4">
      <t>イッパンダンシ</t>
    </rPh>
    <phoneticPr fontId="1"/>
  </si>
  <si>
    <t>一般女子</t>
    <rPh sb="0" eb="4">
      <t>イッパンジョシ</t>
    </rPh>
    <phoneticPr fontId="1"/>
  </si>
  <si>
    <t>高校女子</t>
    <rPh sb="0" eb="4">
      <t>コウコウジョシ</t>
    </rPh>
    <phoneticPr fontId="1"/>
  </si>
  <si>
    <t>中学男子</t>
    <rPh sb="0" eb="4">
      <t>チュウガクダンシ</t>
    </rPh>
    <phoneticPr fontId="1"/>
  </si>
  <si>
    <t>中学女子</t>
    <rPh sb="0" eb="4">
      <t>チュウガクジョシ</t>
    </rPh>
    <phoneticPr fontId="1"/>
  </si>
  <si>
    <t>小学男子</t>
    <rPh sb="0" eb="4">
      <t>ショウガクダンシ</t>
    </rPh>
    <phoneticPr fontId="1"/>
  </si>
  <si>
    <t>小学女子</t>
    <rPh sb="0" eb="4">
      <t>ショウガクジョシ</t>
    </rPh>
    <phoneticPr fontId="1"/>
  </si>
  <si>
    <t>学年</t>
    <rPh sb="0" eb="2">
      <t>ガクネン</t>
    </rPh>
    <phoneticPr fontId="1"/>
  </si>
  <si>
    <t>学年</t>
    <rPh sb="0" eb="2">
      <t>ガクネン</t>
    </rPh>
    <phoneticPr fontId="1"/>
  </si>
  <si>
    <t>高校男子</t>
    <rPh sb="0" eb="4">
      <t>コウコウダンシ</t>
    </rPh>
    <phoneticPr fontId="1"/>
  </si>
  <si>
    <t>種目登録数</t>
  </si>
  <si>
    <t>小学生</t>
    <rPh sb="0" eb="3">
      <t>ショウガクセイ</t>
    </rPh>
    <phoneticPr fontId="1"/>
  </si>
  <si>
    <t>中学生</t>
    <rPh sb="0" eb="3">
      <t>チュウガクセイ</t>
    </rPh>
    <phoneticPr fontId="1"/>
  </si>
  <si>
    <t>高校</t>
    <rPh sb="0" eb="2">
      <t>コウコウ</t>
    </rPh>
    <phoneticPr fontId="1"/>
  </si>
  <si>
    <t>一般</t>
    <rPh sb="0" eb="2">
      <t>イッパン</t>
    </rPh>
    <phoneticPr fontId="1"/>
  </si>
  <si>
    <t>合計</t>
    <rPh sb="0" eb="2">
      <t>ゴウケイ</t>
    </rPh>
    <phoneticPr fontId="1"/>
  </si>
  <si>
    <t>00</t>
    <phoneticPr fontId="1"/>
  </si>
  <si>
    <t>↑ここから右側には選択項目の入力データがありますので
　　　　　　　　　　　　　　　編集しないで下さい。</t>
    <rPh sb="5" eb="7">
      <t>ミギガワ</t>
    </rPh>
    <rPh sb="9" eb="11">
      <t>センタク</t>
    </rPh>
    <rPh sb="11" eb="13">
      <t>コウモク</t>
    </rPh>
    <rPh sb="14" eb="16">
      <t>ニュウリョク</t>
    </rPh>
    <rPh sb="42" eb="44">
      <t>ヘンシュウ</t>
    </rPh>
    <rPh sb="48" eb="49">
      <t>クダ</t>
    </rPh>
    <phoneticPr fontId="4"/>
  </si>
  <si>
    <t>ﾒｰﾙｱﾄﾞﾚｽ</t>
    <phoneticPr fontId="1"/>
  </si>
  <si>
    <t>パラ障害区分</t>
    <rPh sb="2" eb="4">
      <t>ショウガイ</t>
    </rPh>
    <rPh sb="4" eb="6">
      <t>クブン</t>
    </rPh>
    <phoneticPr fontId="1"/>
  </si>
  <si>
    <t>区民大会参加要件</t>
    <rPh sb="0" eb="2">
      <t>クミン</t>
    </rPh>
    <rPh sb="2" eb="4">
      <t>タイカイ</t>
    </rPh>
    <rPh sb="4" eb="8">
      <t>サンカヨウケン</t>
    </rPh>
    <phoneticPr fontId="1"/>
  </si>
  <si>
    <t>区内在住</t>
    <rPh sb="0" eb="2">
      <t>クナイ</t>
    </rPh>
    <rPh sb="2" eb="4">
      <t>ザイジュウ</t>
    </rPh>
    <phoneticPr fontId="1"/>
  </si>
  <si>
    <t>区内在学</t>
    <rPh sb="0" eb="2">
      <t>クナイ</t>
    </rPh>
    <rPh sb="2" eb="4">
      <t>ザイガク</t>
    </rPh>
    <phoneticPr fontId="1"/>
  </si>
  <si>
    <t>区内在勤</t>
    <rPh sb="0" eb="2">
      <t>クナイ</t>
    </rPh>
    <rPh sb="2" eb="4">
      <t>ザイキン</t>
    </rPh>
    <phoneticPr fontId="1"/>
  </si>
  <si>
    <t>振込人名義</t>
    <rPh sb="0" eb="1">
      <t>フ</t>
    </rPh>
    <rPh sb="1" eb="2">
      <t>コ</t>
    </rPh>
    <rPh sb="2" eb="3">
      <t>ニン</t>
    </rPh>
    <rPh sb="3" eb="5">
      <t>メイギ</t>
    </rPh>
    <phoneticPr fontId="1"/>
  </si>
  <si>
    <t>区分</t>
    <rPh sb="0" eb="2">
      <t>クブン</t>
    </rPh>
    <phoneticPr fontId="1"/>
  </si>
  <si>
    <t>所属</t>
    <rPh sb="0" eb="2">
      <t>ショゾク</t>
    </rPh>
    <phoneticPr fontId="1"/>
  </si>
  <si>
    <t>名</t>
  </si>
  <si>
    <t>フリガナ</t>
    <phoneticPr fontId="1"/>
  </si>
  <si>
    <t>種目</t>
  </si>
  <si>
    <t>リレー</t>
    <phoneticPr fontId="1"/>
  </si>
  <si>
    <t>団体名</t>
    <rPh sb="0" eb="2">
      <t>ダンタイ</t>
    </rPh>
    <rPh sb="2" eb="3">
      <t>メイ</t>
    </rPh>
    <phoneticPr fontId="1"/>
  </si>
  <si>
    <t>振り込み名義人</t>
    <rPh sb="0" eb="1">
      <t>フ</t>
    </rPh>
    <rPh sb="2" eb="3">
      <t>コ</t>
    </rPh>
    <rPh sb="4" eb="7">
      <t>メイギニン</t>
    </rPh>
    <phoneticPr fontId="1"/>
  </si>
  <si>
    <t>小学生リレー</t>
    <rPh sb="0" eb="3">
      <t>ショウガクセイ</t>
    </rPh>
    <phoneticPr fontId="1"/>
  </si>
  <si>
    <t>中学生リレー</t>
    <rPh sb="0" eb="3">
      <t>チュウガクセイ</t>
    </rPh>
    <phoneticPr fontId="1"/>
  </si>
  <si>
    <t>高校リレー</t>
    <rPh sb="0" eb="2">
      <t>コウコウ</t>
    </rPh>
    <phoneticPr fontId="1"/>
  </si>
  <si>
    <t>一般リレー</t>
    <rPh sb="0" eb="2">
      <t>イッパン</t>
    </rPh>
    <phoneticPr fontId="1"/>
  </si>
  <si>
    <t>振り込み日</t>
    <rPh sb="0" eb="1">
      <t>フ</t>
    </rPh>
    <rPh sb="2" eb="3">
      <t>コ</t>
    </rPh>
    <rPh sb="4" eb="5">
      <t>ビ</t>
    </rPh>
    <phoneticPr fontId="1"/>
  </si>
  <si>
    <t>ﾌﾘｶﾞﾅ(姓)</t>
    <rPh sb="6" eb="7">
      <t>セイ</t>
    </rPh>
    <phoneticPr fontId="1"/>
  </si>
  <si>
    <t>ﾌﾘｶﾞﾅ(名)</t>
    <rPh sb="6" eb="7">
      <t>メイ</t>
    </rPh>
    <phoneticPr fontId="1"/>
  </si>
  <si>
    <t>№は未記入</t>
    <rPh sb="2" eb="5">
      <t>ミキニュウ</t>
    </rPh>
    <phoneticPr fontId="1"/>
  </si>
  <si>
    <t>高校生</t>
    <rPh sb="0" eb="3">
      <t>コウコウセイ</t>
    </rPh>
    <phoneticPr fontId="1"/>
  </si>
  <si>
    <t>の部分にカーソルを置き▼をクリックすると選択項目が表示される</t>
    <rPh sb="1" eb="3">
      <t>ブブン</t>
    </rPh>
    <rPh sb="9" eb="10">
      <t>オ</t>
    </rPh>
    <rPh sb="20" eb="24">
      <t>センタクコウモク</t>
    </rPh>
    <rPh sb="25" eb="27">
      <t>ヒョウジ</t>
    </rPh>
    <phoneticPr fontId="1"/>
  </si>
  <si>
    <t>部分はカーソルを置き▼をクリックすると選択項目が表示される</t>
    <rPh sb="0" eb="2">
      <t>ブブン</t>
    </rPh>
    <rPh sb="8" eb="9">
      <t>オ</t>
    </rPh>
    <rPh sb="19" eb="21">
      <t>センタク</t>
    </rPh>
    <rPh sb="21" eb="23">
      <t>コウモク</t>
    </rPh>
    <rPh sb="24" eb="26">
      <t>ヒョウジ</t>
    </rPh>
    <phoneticPr fontId="1"/>
  </si>
  <si>
    <t>参考記録がない場合は、空欄のままにしておく。</t>
    <rPh sb="0" eb="4">
      <t>サンコウキロク</t>
    </rPh>
    <rPh sb="7" eb="9">
      <t>バアイ</t>
    </rPh>
    <rPh sb="11" eb="13">
      <t>クウラン</t>
    </rPh>
    <phoneticPr fontId="1"/>
  </si>
  <si>
    <t>←昼間連絡の取れる電話番号をご記入</t>
    <rPh sb="1" eb="3">
      <t>ヒルマ</t>
    </rPh>
    <rPh sb="3" eb="5">
      <t>レンラク</t>
    </rPh>
    <rPh sb="6" eb="7">
      <t>ト</t>
    </rPh>
    <rPh sb="9" eb="11">
      <t>デンワ</t>
    </rPh>
    <rPh sb="11" eb="13">
      <t>バンゴウ</t>
    </rPh>
    <rPh sb="15" eb="17">
      <t>キニュウ</t>
    </rPh>
    <phoneticPr fontId="1"/>
  </si>
  <si>
    <t>←参加人数(数字)を記入すると金額が表示される</t>
    <rPh sb="1" eb="5">
      <t>サンカニンズウ</t>
    </rPh>
    <rPh sb="6" eb="8">
      <t>スウジ</t>
    </rPh>
    <rPh sb="10" eb="12">
      <t>キニュウ</t>
    </rPh>
    <rPh sb="15" eb="17">
      <t>キンガク</t>
    </rPh>
    <rPh sb="18" eb="20">
      <t>ヒョウジ</t>
    </rPh>
    <phoneticPr fontId="1"/>
  </si>
  <si>
    <t>←振り込み金額が表示されますが間違いがないか再度確認</t>
    <rPh sb="1" eb="2">
      <t>フ</t>
    </rPh>
    <rPh sb="3" eb="4">
      <t>コ</t>
    </rPh>
    <rPh sb="5" eb="7">
      <t>キンガク</t>
    </rPh>
    <rPh sb="8" eb="10">
      <t>ヒョウジ</t>
    </rPh>
    <rPh sb="15" eb="17">
      <t>マチガ</t>
    </rPh>
    <rPh sb="22" eb="24">
      <t>サイド</t>
    </rPh>
    <rPh sb="24" eb="26">
      <t>カクニン</t>
    </rPh>
    <phoneticPr fontId="1"/>
  </si>
  <si>
    <t>ﾌﾘｶﾞﾅは自動入力ですが正しく表示されない場合は半角文字で手入力する</t>
    <rPh sb="6" eb="10">
      <t>ジドウニュウリョク</t>
    </rPh>
    <rPh sb="13" eb="14">
      <t>タダ</t>
    </rPh>
    <rPh sb="16" eb="18">
      <t>ヒョウジ</t>
    </rPh>
    <rPh sb="22" eb="24">
      <t>バアイ</t>
    </rPh>
    <rPh sb="25" eb="29">
      <t>ハンカクモジ</t>
    </rPh>
    <rPh sb="30" eb="32">
      <t>ニュウリョク</t>
    </rPh>
    <rPh sb="31" eb="33">
      <t>ニュウリョク</t>
    </rPh>
    <phoneticPr fontId="1"/>
  </si>
  <si>
    <t>エントリーにあたって</t>
  </si>
  <si>
    <t>パラアスリート参加にあたっての確認事項</t>
  </si>
  <si>
    <t>エントリーシートの送信を確認後、大会参加費を要項に従って支払う。</t>
    <rPh sb="9" eb="11">
      <t>ソウシン</t>
    </rPh>
    <rPh sb="12" eb="14">
      <t>カクニン</t>
    </rPh>
    <rPh sb="14" eb="15">
      <t>ゴ</t>
    </rPh>
    <rPh sb="16" eb="18">
      <t>タイカイ</t>
    </rPh>
    <rPh sb="18" eb="20">
      <t>サンカ</t>
    </rPh>
    <rPh sb="20" eb="21">
      <t>ヒ</t>
    </rPh>
    <rPh sb="22" eb="24">
      <t>ヨウコウ</t>
    </rPh>
    <rPh sb="25" eb="26">
      <t>シタガ</t>
    </rPh>
    <rPh sb="28" eb="30">
      <t>シハラ</t>
    </rPh>
    <phoneticPr fontId="1"/>
  </si>
  <si>
    <t>2)　トラック競技はすべてタイムレース方式とする。</t>
    <phoneticPr fontId="1"/>
  </si>
  <si>
    <t>3)　5000m競走はスタート後30分で競技を終了する。</t>
    <phoneticPr fontId="1"/>
  </si>
  <si>
    <t>4)　砲丸の重量は大会要項記載のとおりとする。</t>
    <rPh sb="9" eb="13">
      <t>タイカイヨウコウ</t>
    </rPh>
    <rPh sb="13" eb="15">
      <t>キサイ</t>
    </rPh>
    <phoneticPr fontId="1"/>
  </si>
  <si>
    <t>5)　不正スタートをした競技者は１回で失格とする。ただし、小学生は同一競技者が2回で失格とする。</t>
    <phoneticPr fontId="1"/>
  </si>
  <si>
    <t>6)　中学生以上はスターティングブロックを使用する。パラ選手が出場する種目については、パラ競技規則に従う。</t>
    <phoneticPr fontId="1"/>
  </si>
  <si>
    <t>7)　アスリートビブスナンバーカード及び腰ナンバー標識は主催者が用意する。安全ピンは各自で準備する。</t>
    <phoneticPr fontId="1"/>
  </si>
  <si>
    <t>8)　小学生の走幅跳、記録会の走幅跳・砲丸投の試技数は3回とする。</t>
    <phoneticPr fontId="1"/>
  </si>
  <si>
    <t>9)　トラック競技は日本陸上競技連盟規則TR5.2に違反するシューズでの出場は認めない。</t>
    <phoneticPr fontId="1"/>
  </si>
  <si>
    <t>10)　リレーを除いて一人2種目まで。</t>
    <rPh sb="8" eb="9">
      <t>ノゾ</t>
    </rPh>
    <rPh sb="11" eb="13">
      <t>ヒトリ</t>
    </rPh>
    <rPh sb="14" eb="16">
      <t>シュモク</t>
    </rPh>
    <phoneticPr fontId="1"/>
  </si>
  <si>
    <t xml:space="preserve">   　ガイドランナーはエントリー用紙にガイドと入力すること</t>
    <phoneticPr fontId="1"/>
  </si>
  <si>
    <t xml:space="preserve">   　車いす、投てき台を使用する競技は実施しない。</t>
    <phoneticPr fontId="1"/>
  </si>
  <si>
    <t xml:space="preserve">   　走幅跳びでT11、T12の競技は実施しない。</t>
    <phoneticPr fontId="1"/>
  </si>
  <si>
    <t xml:space="preserve">   　ただし、本競技会では、レーンの有無を問わず、視覚障がいの競技者がガイドランナーと走ることは問題ない。</t>
    <rPh sb="44" eb="45">
      <t>ハシ</t>
    </rPh>
    <rPh sb="49" eb="51">
      <t>モンダイ</t>
    </rPh>
    <phoneticPr fontId="1"/>
  </si>
  <si>
    <t>　　申し込み時にガイドランナーの陸連登録番号も一緒に氏名の登録をすること。</t>
    <phoneticPr fontId="1"/>
  </si>
  <si>
    <t xml:space="preserve">  　 レーンを走る種目では、視覚障がいのT11だけでなく、T12にも2レーンが与えられる。</t>
    <phoneticPr fontId="1"/>
  </si>
  <si>
    <t xml:space="preserve">   　視覚障がいの競技者は、氏名の後ろに競技クラス(T11やT12)を付記すること。</t>
    <phoneticPr fontId="1"/>
  </si>
  <si>
    <t xml:space="preserve">  　 記載ない場合には2レーンの付与はされない。</t>
    <phoneticPr fontId="1"/>
  </si>
  <si>
    <t>●　日本陸連登録競技者であること。</t>
    <phoneticPr fontId="1"/>
  </si>
  <si>
    <t>●　パラアスリートはパラ障害区分をエントリー用紙に必ず入力すること。</t>
    <phoneticPr fontId="1"/>
  </si>
  <si>
    <t>●　健常者と同様に日本陸連競技規則で競技を実施できるクラスのみ実施する。</t>
    <phoneticPr fontId="1"/>
  </si>
  <si>
    <t>●　パラアスリートとしての種目設定はせず、記録順に健常者と同じ組で競技を実施する。</t>
    <phoneticPr fontId="1"/>
  </si>
  <si>
    <t xml:space="preserve"> 　 800m未満の種目は靴底の最大の厚さは20㎜、800m以上は最大25㎜。（小学生は対象外）。</t>
    <phoneticPr fontId="1"/>
  </si>
  <si>
    <t xml:space="preserve">     ※小学生については、不正スタート失格後も競技は継続できるが記録は計測しない。</t>
    <rPh sb="34" eb="36">
      <t>キロク</t>
    </rPh>
    <rPh sb="37" eb="39">
      <t>ケイソク</t>
    </rPh>
    <phoneticPr fontId="1"/>
  </si>
  <si>
    <t xml:space="preserve">   　ガイドランナーも日本陸連登録をしていること。ただし杉並区に在住、在勤、在学である必要はない。</t>
    <rPh sb="29" eb="32">
      <t>スギナミク</t>
    </rPh>
    <rPh sb="33" eb="35">
      <t>ザイジュウ</t>
    </rPh>
    <rPh sb="36" eb="38">
      <t>ザイキン</t>
    </rPh>
    <rPh sb="39" eb="41">
      <t>ザイガク</t>
    </rPh>
    <rPh sb="44" eb="46">
      <t>ヒツヨウ</t>
    </rPh>
    <phoneticPr fontId="1"/>
  </si>
  <si>
    <t xml:space="preserve">   　登録陸協は東京陸協以外でも受け付けるが、杉並区に在住、在勤、在学者であること。</t>
    <rPh sb="24" eb="27">
      <t>スギナミク</t>
    </rPh>
    <rPh sb="28" eb="30">
      <t>ザイジュウ</t>
    </rPh>
    <rPh sb="31" eb="33">
      <t>ザイキン</t>
    </rPh>
    <rPh sb="34" eb="36">
      <t>ザイガク</t>
    </rPh>
    <rPh sb="36" eb="37">
      <t>シャ</t>
    </rPh>
    <phoneticPr fontId="1"/>
  </si>
  <si>
    <t>JAAF ID</t>
  </si>
  <si>
    <t>m</t>
  </si>
  <si>
    <t>cm</t>
  </si>
  <si>
    <t>リレー</t>
  </si>
  <si>
    <t>No.</t>
  </si>
  <si>
    <t>●介添えが必要な場合はエントリーシートを添付したメールに介添え者の名前を記入して下さい。</t>
    <rPh sb="1" eb="3">
      <t>カイゾ</t>
    </rPh>
    <rPh sb="5" eb="7">
      <t>ヒツヨウ</t>
    </rPh>
    <rPh sb="8" eb="10">
      <t>バアイ</t>
    </rPh>
    <rPh sb="20" eb="22">
      <t>テンプ</t>
    </rPh>
    <rPh sb="28" eb="30">
      <t>カイゾ</t>
    </rPh>
    <rPh sb="31" eb="32">
      <t>シャ</t>
    </rPh>
    <rPh sb="33" eb="35">
      <t>ナマエ</t>
    </rPh>
    <rPh sb="36" eb="38">
      <t>キニュウ</t>
    </rPh>
    <rPh sb="40" eb="41">
      <t>クダ</t>
    </rPh>
    <phoneticPr fontId="1"/>
  </si>
  <si>
    <t xml:space="preserve">    記入がない場合はグランドに入ることが出来ません。</t>
    <rPh sb="4" eb="6">
      <t>キニュウ</t>
    </rPh>
    <rPh sb="9" eb="11">
      <t>バアイ</t>
    </rPh>
    <rPh sb="17" eb="18">
      <t>ハイ</t>
    </rPh>
    <rPh sb="22" eb="24">
      <t>デキ</t>
    </rPh>
    <phoneticPr fontId="1"/>
  </si>
  <si>
    <t>生年月日</t>
    <rPh sb="0" eb="2">
      <t>セイネン</t>
    </rPh>
    <rPh sb="2" eb="4">
      <t>ガッピ</t>
    </rPh>
    <phoneticPr fontId="17"/>
  </si>
  <si>
    <t>分</t>
    <rPh sb="0" eb="1">
      <t>フン</t>
    </rPh>
    <phoneticPr fontId="17"/>
  </si>
  <si>
    <t>秒</t>
    <rPh sb="0" eb="1">
      <t>ビョウ</t>
    </rPh>
    <phoneticPr fontId="17"/>
  </si>
  <si>
    <t>秒以下</t>
    <rPh sb="0" eb="1">
      <t>ビョウ</t>
    </rPh>
    <rPh sb="1" eb="3">
      <t>イカ</t>
    </rPh>
    <phoneticPr fontId="17"/>
  </si>
  <si>
    <t>参考記録</t>
    <rPh sb="0" eb="2">
      <t>サンコウ</t>
    </rPh>
    <rPh sb="2" eb="4">
      <t>キロク</t>
    </rPh>
    <phoneticPr fontId="17"/>
  </si>
  <si>
    <t>区分</t>
    <rPh sb="0" eb="2">
      <t>クブン</t>
    </rPh>
    <phoneticPr fontId="17"/>
  </si>
  <si>
    <t>DB</t>
    <phoneticPr fontId="1"/>
  </si>
  <si>
    <t>ZK</t>
  </si>
  <si>
    <t>N1</t>
    <phoneticPr fontId="1"/>
  </si>
  <si>
    <t>N2</t>
    <phoneticPr fontId="1"/>
  </si>
  <si>
    <t>N3</t>
    <phoneticPr fontId="1"/>
  </si>
  <si>
    <t>SX</t>
    <phoneticPr fontId="1"/>
  </si>
  <si>
    <t>KC</t>
    <phoneticPr fontId="1"/>
  </si>
  <si>
    <t>MC</t>
    <phoneticPr fontId="1"/>
  </si>
  <si>
    <t>S1</t>
    <phoneticPr fontId="1"/>
  </si>
  <si>
    <t>S2</t>
  </si>
  <si>
    <t>S3</t>
  </si>
  <si>
    <t>S4</t>
  </si>
  <si>
    <t>姓</t>
    <rPh sb="0" eb="1">
      <t>セイ</t>
    </rPh>
    <phoneticPr fontId="17"/>
  </si>
  <si>
    <t>名</t>
    <rPh sb="0" eb="1">
      <t>メイ</t>
    </rPh>
    <phoneticPr fontId="17"/>
  </si>
  <si>
    <t>フリガナ(姓)</t>
    <rPh sb="5" eb="6">
      <t>セイ</t>
    </rPh>
    <phoneticPr fontId="17"/>
  </si>
  <si>
    <t>フリガナ(名)</t>
    <rPh sb="5" eb="6">
      <t>メイ</t>
    </rPh>
    <phoneticPr fontId="17"/>
  </si>
  <si>
    <t>英語表記(姓)</t>
    <rPh sb="0" eb="2">
      <t>エイゴ</t>
    </rPh>
    <rPh sb="2" eb="4">
      <t>ヒョウキ</t>
    </rPh>
    <rPh sb="5" eb="6">
      <t>セイ</t>
    </rPh>
    <phoneticPr fontId="17"/>
  </si>
  <si>
    <t>英語表記(名)</t>
    <rPh sb="5" eb="6">
      <t>メイ</t>
    </rPh>
    <phoneticPr fontId="17"/>
  </si>
  <si>
    <t>性別</t>
    <rPh sb="0" eb="2">
      <t>セイベツ</t>
    </rPh>
    <phoneticPr fontId="17"/>
  </si>
  <si>
    <t>生年(西暦)</t>
    <rPh sb="0" eb="2">
      <t>セイネン</t>
    </rPh>
    <rPh sb="3" eb="5">
      <t>セイレキ</t>
    </rPh>
    <phoneticPr fontId="17"/>
  </si>
  <si>
    <t>月</t>
    <rPh sb="0" eb="1">
      <t>ツキ</t>
    </rPh>
    <phoneticPr fontId="17"/>
  </si>
  <si>
    <t>日</t>
    <rPh sb="0" eb="1">
      <t>ヒ</t>
    </rPh>
    <phoneticPr fontId="17"/>
  </si>
  <si>
    <t>学年</t>
    <rPh sb="0" eb="2">
      <t>ガクネン</t>
    </rPh>
    <phoneticPr fontId="17"/>
  </si>
  <si>
    <t>年齢</t>
    <rPh sb="0" eb="2">
      <t>ネンレイ</t>
    </rPh>
    <phoneticPr fontId="17"/>
  </si>
  <si>
    <t>参加大会</t>
    <rPh sb="0" eb="2">
      <t>サンカ</t>
    </rPh>
    <rPh sb="2" eb="4">
      <t>タイカイ</t>
    </rPh>
    <phoneticPr fontId="17"/>
  </si>
  <si>
    <t>団体名</t>
    <rPh sb="0" eb="3">
      <t>ダンタイメイ</t>
    </rPh>
    <phoneticPr fontId="17"/>
  </si>
  <si>
    <t>種目1</t>
    <rPh sb="0" eb="2">
      <t>シュモク</t>
    </rPh>
    <phoneticPr fontId="17"/>
  </si>
  <si>
    <t>種目2</t>
    <rPh sb="0" eb="2">
      <t>シュモク</t>
    </rPh>
    <phoneticPr fontId="17"/>
  </si>
  <si>
    <t>ﾁｰﾑ番号</t>
    <rPh sb="3" eb="5">
      <t>バンゴウ</t>
    </rPh>
    <phoneticPr fontId="17"/>
  </si>
  <si>
    <t>井草</t>
    <rPh sb="0" eb="2">
      <t>イグサ</t>
    </rPh>
    <phoneticPr fontId="16"/>
  </si>
  <si>
    <t>貴文</t>
    <rPh sb="0" eb="2">
      <t>タカフミ</t>
    </rPh>
    <phoneticPr fontId="16"/>
  </si>
  <si>
    <t>ｲｸﾞｻ</t>
  </si>
  <si>
    <t>ﾀｶﾌﾐ</t>
  </si>
  <si>
    <t>Igusa</t>
  </si>
  <si>
    <t>Takafumi</t>
  </si>
  <si>
    <t>00002885629</t>
  </si>
  <si>
    <t>男</t>
    <rPh sb="0" eb="1">
      <t>オトコ</t>
    </rPh>
    <phoneticPr fontId="16"/>
  </si>
  <si>
    <t>1990</t>
  </si>
  <si>
    <t>7</t>
  </si>
  <si>
    <t>12</t>
  </si>
  <si>
    <t>区民大会</t>
    <rPh sb="0" eb="2">
      <t>クミン</t>
    </rPh>
    <rPh sb="2" eb="4">
      <t>タイカイ</t>
    </rPh>
    <phoneticPr fontId="16"/>
  </si>
  <si>
    <t>ACKITA</t>
  </si>
  <si>
    <t xml:space="preserve">一般男_1500m </t>
    <rPh sb="2" eb="3">
      <t>オトコ</t>
    </rPh>
    <phoneticPr fontId="16"/>
  </si>
  <si>
    <t>04</t>
    <phoneticPr fontId="1"/>
  </si>
  <si>
    <t>25</t>
  </si>
  <si>
    <t>00</t>
  </si>
  <si>
    <t>早船</t>
    <rPh sb="0" eb="2">
      <t>ハヤフネ</t>
    </rPh>
    <phoneticPr fontId="16"/>
  </si>
  <si>
    <t>正高</t>
    <rPh sb="0" eb="2">
      <t>マサタカ</t>
    </rPh>
    <phoneticPr fontId="16"/>
  </si>
  <si>
    <t>ﾊﾔﾌﾈ</t>
  </si>
  <si>
    <t>ﾏｻﾀｶ</t>
  </si>
  <si>
    <t>Hayafune</t>
  </si>
  <si>
    <t>Masataka</t>
  </si>
  <si>
    <t>00156546431</t>
  </si>
  <si>
    <t>1967</t>
  </si>
  <si>
    <t>11</t>
  </si>
  <si>
    <t>ATC</t>
  </si>
  <si>
    <t xml:space="preserve">一般男50-69歳_砲丸投 </t>
    <rPh sb="2" eb="3">
      <t>オトコ</t>
    </rPh>
    <phoneticPr fontId="16"/>
  </si>
  <si>
    <t>09</t>
    <phoneticPr fontId="1"/>
  </si>
  <si>
    <t>42</t>
  </si>
  <si>
    <t>山下</t>
    <rPh sb="0" eb="2">
      <t>ヤマシタ</t>
    </rPh>
    <phoneticPr fontId="16"/>
  </si>
  <si>
    <t>諒典</t>
    <rPh sb="0" eb="2">
      <t>リョウテン</t>
    </rPh>
    <phoneticPr fontId="16"/>
  </si>
  <si>
    <t>ﾔﾏｼﾀ</t>
  </si>
  <si>
    <t>ﾘｮｳｽｹ</t>
  </si>
  <si>
    <t>Yamashita</t>
  </si>
  <si>
    <t>Ryosuke</t>
  </si>
  <si>
    <t>18895</t>
  </si>
  <si>
    <t>FREEDOM</t>
  </si>
  <si>
    <t xml:space="preserve">一般男39歳以下_100m </t>
    <rPh sb="2" eb="3">
      <t>オトコ</t>
    </rPh>
    <rPh sb="5" eb="6">
      <t>サイ</t>
    </rPh>
    <rPh sb="6" eb="8">
      <t>イカ</t>
    </rPh>
    <phoneticPr fontId="16"/>
  </si>
  <si>
    <t>00</t>
    <phoneticPr fontId="1"/>
  </si>
  <si>
    <t>60</t>
  </si>
  <si>
    <t>輿石</t>
  </si>
  <si>
    <t>健児</t>
  </si>
  <si>
    <t>ｺｼｲｼ</t>
  </si>
  <si>
    <t>ｹﾝｼﾞ</t>
  </si>
  <si>
    <t>koshiish</t>
  </si>
  <si>
    <t>kenji</t>
  </si>
  <si>
    <t>00003232414</t>
  </si>
  <si>
    <t>1985</t>
  </si>
  <si>
    <t>1</t>
  </si>
  <si>
    <t>28</t>
  </si>
  <si>
    <t>G-tec</t>
  </si>
  <si>
    <t>06</t>
    <phoneticPr fontId="1"/>
  </si>
  <si>
    <t>水野</t>
    <rPh sb="0" eb="2">
      <t>ミズノ</t>
    </rPh>
    <phoneticPr fontId="16"/>
  </si>
  <si>
    <t>哲太</t>
    <rPh sb="0" eb="2">
      <t>テツタ</t>
    </rPh>
    <phoneticPr fontId="16"/>
  </si>
  <si>
    <t>ﾐｽﾞﾉ</t>
  </si>
  <si>
    <t>ﾃﾂﾀ</t>
  </si>
  <si>
    <t>Mizuno</t>
  </si>
  <si>
    <t>Tetsuta</t>
  </si>
  <si>
    <t>00053958030</t>
  </si>
  <si>
    <t>1988</t>
  </si>
  <si>
    <t>08</t>
  </si>
  <si>
    <t>19</t>
  </si>
  <si>
    <t>Jクラブ</t>
  </si>
  <si>
    <t>04</t>
    <phoneticPr fontId="1"/>
  </si>
  <si>
    <t>23</t>
  </si>
  <si>
    <t>95</t>
  </si>
  <si>
    <t>川尻</t>
  </si>
  <si>
    <t>実</t>
  </si>
  <si>
    <t>ｶﾜｼﾞﾘ</t>
  </si>
  <si>
    <t>ﾐﾉﾙ</t>
  </si>
  <si>
    <t>Kawajiri</t>
  </si>
  <si>
    <t>Minoru</t>
  </si>
  <si>
    <t>00121126114</t>
  </si>
  <si>
    <t>男</t>
  </si>
  <si>
    <t>1992</t>
  </si>
  <si>
    <t>5</t>
  </si>
  <si>
    <t>26</t>
  </si>
  <si>
    <t>区民大会</t>
  </si>
  <si>
    <t>REACT</t>
  </si>
  <si>
    <t xml:space="preserve">一般男39歳以下_100m </t>
  </si>
  <si>
    <t xml:space="preserve">一般男_200m </t>
  </si>
  <si>
    <t>24</t>
  </si>
  <si>
    <t>96</t>
  </si>
  <si>
    <t>田中</t>
    <rPh sb="0" eb="2">
      <t>タナカ</t>
    </rPh>
    <phoneticPr fontId="16"/>
  </si>
  <si>
    <t>智也</t>
    <rPh sb="0" eb="2">
      <t>トモヤ</t>
    </rPh>
    <phoneticPr fontId="16"/>
  </si>
  <si>
    <t>ﾀﾅｶ</t>
  </si>
  <si>
    <t>ﾄﾓﾔ</t>
  </si>
  <si>
    <t>TANAKA</t>
  </si>
  <si>
    <t>TOMOYA</t>
  </si>
  <si>
    <t>11187</t>
  </si>
  <si>
    <t>1993</t>
  </si>
  <si>
    <t>14</t>
  </si>
  <si>
    <t>ROOTS</t>
  </si>
  <si>
    <t>86</t>
  </si>
  <si>
    <t>43</t>
  </si>
  <si>
    <t>田栗</t>
    <rPh sb="0" eb="2">
      <t>タグリ</t>
    </rPh>
    <phoneticPr fontId="16"/>
  </si>
  <si>
    <t>輝洋</t>
    <rPh sb="0" eb="1">
      <t>カガヤ</t>
    </rPh>
    <rPh sb="1" eb="2">
      <t>ヨウ</t>
    </rPh>
    <phoneticPr fontId="16"/>
  </si>
  <si>
    <t>ﾀｸﾞﾘ</t>
  </si>
  <si>
    <t>ｱｷﾋﾛ</t>
  </si>
  <si>
    <t>TAGURI</t>
  </si>
  <si>
    <t>AKIHIRO</t>
  </si>
  <si>
    <t>11181</t>
  </si>
  <si>
    <t>1994</t>
  </si>
  <si>
    <t>07</t>
  </si>
  <si>
    <t>31</t>
  </si>
  <si>
    <t>加藤</t>
    <rPh sb="0" eb="2">
      <t>カトウ</t>
    </rPh>
    <phoneticPr fontId="16"/>
  </si>
  <si>
    <t>龍尋</t>
    <rPh sb="0" eb="1">
      <t>リュウ</t>
    </rPh>
    <rPh sb="1" eb="2">
      <t>タズ</t>
    </rPh>
    <phoneticPr fontId="16"/>
  </si>
  <si>
    <t>ｶﾄｳ</t>
  </si>
  <si>
    <t>ﾘｭｳｼﾞﾝ</t>
  </si>
  <si>
    <t>TATO</t>
  </si>
  <si>
    <t>RYUJIN</t>
  </si>
  <si>
    <t>11186</t>
  </si>
  <si>
    <t>06</t>
  </si>
  <si>
    <t>16</t>
  </si>
  <si>
    <t xml:space="preserve">一般男_200m </t>
    <rPh sb="2" eb="3">
      <t>オトコ</t>
    </rPh>
    <phoneticPr fontId="16"/>
  </si>
  <si>
    <t>34</t>
  </si>
  <si>
    <t>安藤</t>
    <rPh sb="0" eb="2">
      <t>アンドウ</t>
    </rPh>
    <phoneticPr fontId="16"/>
  </si>
  <si>
    <t>柊之介</t>
    <rPh sb="0" eb="1">
      <t>ヒイラギ</t>
    </rPh>
    <rPh sb="1" eb="2">
      <t>ノ</t>
    </rPh>
    <rPh sb="2" eb="3">
      <t>スケ</t>
    </rPh>
    <phoneticPr fontId="16"/>
  </si>
  <si>
    <t>ｱﾝﾄﾞｳ</t>
  </si>
  <si>
    <t>ｼｭｳﾉｽｹ</t>
  </si>
  <si>
    <t>ANDO</t>
  </si>
  <si>
    <t>SYUNOSUKE</t>
  </si>
  <si>
    <t>11188</t>
  </si>
  <si>
    <t>03</t>
  </si>
  <si>
    <t>本間</t>
    <rPh sb="0" eb="2">
      <t>ホンマ</t>
    </rPh>
    <phoneticPr fontId="16"/>
  </si>
  <si>
    <t>圭祐</t>
    <rPh sb="0" eb="2">
      <t>ケイスケ</t>
    </rPh>
    <phoneticPr fontId="16"/>
  </si>
  <si>
    <t>ﾎﾝﾏ</t>
  </si>
  <si>
    <t>ｹｲｽｹ</t>
  </si>
  <si>
    <t>HONMA</t>
  </si>
  <si>
    <t>KEISUKE</t>
  </si>
  <si>
    <t>11182</t>
  </si>
  <si>
    <t>01</t>
  </si>
  <si>
    <t>21</t>
  </si>
  <si>
    <t>杉原</t>
  </si>
  <si>
    <t>賢治</t>
  </si>
  <si>
    <t>ｽｷﾞﾊﾗ</t>
  </si>
  <si>
    <t>SUGIHARA</t>
  </si>
  <si>
    <t>Kenji</t>
  </si>
  <si>
    <t>00005325116</t>
  </si>
  <si>
    <t>6</t>
  </si>
  <si>
    <t>WAVE TC</t>
  </si>
  <si>
    <t>73</t>
  </si>
  <si>
    <t>小滝</t>
  </si>
  <si>
    <t>将太</t>
  </si>
  <si>
    <t>ｺﾀｷ</t>
  </si>
  <si>
    <t>ｼｮｳﾀ</t>
  </si>
  <si>
    <t>KOTAKI</t>
  </si>
  <si>
    <t>Shota</t>
  </si>
  <si>
    <t>00085546735</t>
  </si>
  <si>
    <t>1989</t>
  </si>
  <si>
    <t>10</t>
  </si>
  <si>
    <t>宮入</t>
    <rPh sb="0" eb="2">
      <t>ミヤイリ</t>
    </rPh>
    <phoneticPr fontId="16"/>
  </si>
  <si>
    <t>白道</t>
    <rPh sb="0" eb="2">
      <t>ハクドウ</t>
    </rPh>
    <phoneticPr fontId="16"/>
  </si>
  <si>
    <t>ﾐﾔｲﾘ</t>
  </si>
  <si>
    <t>ﾊｸﾄﾞｳ</t>
  </si>
  <si>
    <t>Miyairi</t>
  </si>
  <si>
    <t>Hakudou</t>
  </si>
  <si>
    <t>C150728</t>
  </si>
  <si>
    <t>中3</t>
    <rPh sb="0" eb="1">
      <t>チュウ</t>
    </rPh>
    <phoneticPr fontId="16"/>
  </si>
  <si>
    <t>阿佐ヶ谷中</t>
    <rPh sb="0" eb="4">
      <t>アサガヤ</t>
    </rPh>
    <rPh sb="4" eb="5">
      <t>チュウ</t>
    </rPh>
    <phoneticPr fontId="16"/>
  </si>
  <si>
    <t xml:space="preserve">中学男_砲丸投 </t>
    <rPh sb="2" eb="3">
      <t>オトコ</t>
    </rPh>
    <phoneticPr fontId="16"/>
  </si>
  <si>
    <t>濱口</t>
    <rPh sb="0" eb="2">
      <t>ハマグチ</t>
    </rPh>
    <phoneticPr fontId="16"/>
  </si>
  <si>
    <t>修光</t>
    <rPh sb="0" eb="1">
      <t>シュウ</t>
    </rPh>
    <rPh sb="1" eb="2">
      <t>ミツ</t>
    </rPh>
    <phoneticPr fontId="16"/>
  </si>
  <si>
    <t>ﾊﾏｸﾞﾁ</t>
  </si>
  <si>
    <t>ﾉﾌﾞﾐﾂ</t>
  </si>
  <si>
    <t>Hamaguchi</t>
  </si>
  <si>
    <t>Nobumitsu</t>
  </si>
  <si>
    <t>C150727</t>
  </si>
  <si>
    <t>05</t>
    <phoneticPr fontId="1"/>
  </si>
  <si>
    <t>池田</t>
    <rPh sb="0" eb="2">
      <t>イケダ</t>
    </rPh>
    <phoneticPr fontId="16"/>
  </si>
  <si>
    <t>彪世</t>
    <rPh sb="0" eb="1">
      <t>ヒョウ</t>
    </rPh>
    <rPh sb="1" eb="2">
      <t>セ</t>
    </rPh>
    <phoneticPr fontId="16"/>
  </si>
  <si>
    <t>ｲｹﾀﾞ</t>
  </si>
  <si>
    <t>ﾋｮｳｾｲ</t>
  </si>
  <si>
    <t>Ikeda</t>
  </si>
  <si>
    <t>Hyousei</t>
  </si>
  <si>
    <t>C150732</t>
  </si>
  <si>
    <t>小山</t>
    <rPh sb="0" eb="2">
      <t>コヤマ</t>
    </rPh>
    <phoneticPr fontId="16"/>
  </si>
  <si>
    <t>レネン</t>
  </si>
  <si>
    <t>ｺﾔﾏ</t>
  </si>
  <si>
    <t>ﾚﾈﾝ</t>
  </si>
  <si>
    <t>Koyama</t>
  </si>
  <si>
    <t>Lennen</t>
  </si>
  <si>
    <t>C150733</t>
  </si>
  <si>
    <t>中2</t>
    <rPh sb="0" eb="1">
      <t>チュウ</t>
    </rPh>
    <phoneticPr fontId="16"/>
  </si>
  <si>
    <t xml:space="preserve">中学_4×100mR </t>
    <phoneticPr fontId="1"/>
  </si>
  <si>
    <t>成瀬</t>
    <rPh sb="0" eb="2">
      <t>ナルセ</t>
    </rPh>
    <phoneticPr fontId="16"/>
  </si>
  <si>
    <t>雄太</t>
    <rPh sb="0" eb="2">
      <t>ユウタ</t>
    </rPh>
    <phoneticPr fontId="16"/>
  </si>
  <si>
    <t>ﾅﾙｾ</t>
  </si>
  <si>
    <t>ﾕｳﾀ</t>
  </si>
  <si>
    <t>Naruse</t>
  </si>
  <si>
    <t>Yuta</t>
  </si>
  <si>
    <t>C150736</t>
  </si>
  <si>
    <t xml:space="preserve">中学男2-3_年1500m </t>
    <rPh sb="2" eb="3">
      <t>オトコ</t>
    </rPh>
    <phoneticPr fontId="16"/>
  </si>
  <si>
    <t>鹿野</t>
    <rPh sb="0" eb="2">
      <t>カノ</t>
    </rPh>
    <phoneticPr fontId="16"/>
  </si>
  <si>
    <t>和聡</t>
    <rPh sb="0" eb="1">
      <t>ワ</t>
    </rPh>
    <rPh sb="1" eb="2">
      <t>サトシ</t>
    </rPh>
    <phoneticPr fontId="16"/>
  </si>
  <si>
    <t>ｶﾉ</t>
  </si>
  <si>
    <t>ｱｲﾄ</t>
  </si>
  <si>
    <t>Kano</t>
  </si>
  <si>
    <t>Aito</t>
  </si>
  <si>
    <t>C150738</t>
  </si>
  <si>
    <t xml:space="preserve">中学男_400m </t>
    <rPh sb="2" eb="3">
      <t>オトコ</t>
    </rPh>
    <phoneticPr fontId="16"/>
  </si>
  <si>
    <t>佐藤</t>
    <rPh sb="0" eb="2">
      <t>サトウ</t>
    </rPh>
    <phoneticPr fontId="16"/>
  </si>
  <si>
    <t>那由多</t>
    <rPh sb="0" eb="3">
      <t>ナユタ</t>
    </rPh>
    <phoneticPr fontId="16"/>
  </si>
  <si>
    <t>ｻﾄｳ</t>
  </si>
  <si>
    <t>ﾅﾕﾀ</t>
  </si>
  <si>
    <t>Satou</t>
  </si>
  <si>
    <t>Nayuta</t>
  </si>
  <si>
    <t>C150740</t>
  </si>
  <si>
    <t xml:space="preserve">中学_200m </t>
  </si>
  <si>
    <t>白田</t>
    <rPh sb="0" eb="2">
      <t>シラタ</t>
    </rPh>
    <phoneticPr fontId="16"/>
  </si>
  <si>
    <t>道郎</t>
    <rPh sb="0" eb="2">
      <t>ミチロウ</t>
    </rPh>
    <phoneticPr fontId="16"/>
  </si>
  <si>
    <t>ｼﾗﾀ</t>
  </si>
  <si>
    <t>ﾐﾁﾛｳ</t>
  </si>
  <si>
    <t>Shirata</t>
  </si>
  <si>
    <t>Michirou</t>
  </si>
  <si>
    <t>C150741</t>
  </si>
  <si>
    <t>木島</t>
    <rPh sb="0" eb="2">
      <t>キジマ</t>
    </rPh>
    <phoneticPr fontId="16"/>
  </si>
  <si>
    <t>匡</t>
    <rPh sb="0" eb="1">
      <t>タスク</t>
    </rPh>
    <phoneticPr fontId="16"/>
  </si>
  <si>
    <t>ｷｼﾞﾏ</t>
  </si>
  <si>
    <t>ﾀｽｸ</t>
  </si>
  <si>
    <t>Kijima</t>
  </si>
  <si>
    <t>Tasuku</t>
  </si>
  <si>
    <t>C150742</t>
  </si>
  <si>
    <t>栗原</t>
    <rPh sb="0" eb="2">
      <t>クリハラ</t>
    </rPh>
    <phoneticPr fontId="16"/>
  </si>
  <si>
    <t>優真</t>
    <rPh sb="0" eb="2">
      <t>ユウマ</t>
    </rPh>
    <phoneticPr fontId="16"/>
  </si>
  <si>
    <t>ｸﾘﾊﾗ</t>
  </si>
  <si>
    <t>ﾕｳﾏ</t>
  </si>
  <si>
    <t>Kurihara</t>
  </si>
  <si>
    <t>Yuma</t>
  </si>
  <si>
    <t>C150744</t>
  </si>
  <si>
    <t>中1</t>
    <rPh sb="0" eb="1">
      <t>チュウ</t>
    </rPh>
    <phoneticPr fontId="16"/>
  </si>
  <si>
    <t>碓井</t>
    <rPh sb="0" eb="2">
      <t>ウスイ</t>
    </rPh>
    <phoneticPr fontId="16"/>
  </si>
  <si>
    <t>聡介</t>
    <rPh sb="0" eb="2">
      <t>ソウスケ</t>
    </rPh>
    <phoneticPr fontId="16"/>
  </si>
  <si>
    <t>ｳｽｲ</t>
  </si>
  <si>
    <t>ｿｳｽｹ</t>
  </si>
  <si>
    <t>Usui</t>
  </si>
  <si>
    <t>Sousuke</t>
  </si>
  <si>
    <t>C150746</t>
  </si>
  <si>
    <t>鈴木</t>
    <rPh sb="0" eb="2">
      <t>スズキ</t>
    </rPh>
    <phoneticPr fontId="16"/>
  </si>
  <si>
    <t>慎平</t>
    <rPh sb="0" eb="2">
      <t>シンペイ</t>
    </rPh>
    <phoneticPr fontId="16"/>
  </si>
  <si>
    <t>ｽｽﾞｷ</t>
  </si>
  <si>
    <t>ｼﾝﾍﾟｲ</t>
  </si>
  <si>
    <t>Suzuki</t>
  </si>
  <si>
    <t>Shinpei</t>
  </si>
  <si>
    <t>C150745</t>
  </si>
  <si>
    <t>原</t>
    <rPh sb="0" eb="1">
      <t>ハラ</t>
    </rPh>
    <phoneticPr fontId="16"/>
  </si>
  <si>
    <t>健丸</t>
    <rPh sb="0" eb="1">
      <t>ケン</t>
    </rPh>
    <rPh sb="1" eb="2">
      <t>マル</t>
    </rPh>
    <phoneticPr fontId="16"/>
  </si>
  <si>
    <t>ﾊﾗ</t>
  </si>
  <si>
    <t>ﾀｹﾏﾙ</t>
  </si>
  <si>
    <t>Hara</t>
  </si>
  <si>
    <t>Takemaru</t>
  </si>
  <si>
    <t>C150743</t>
  </si>
  <si>
    <t>01</t>
    <phoneticPr fontId="1"/>
  </si>
  <si>
    <t>02</t>
    <phoneticPr fontId="1"/>
  </si>
  <si>
    <t>山田</t>
    <rPh sb="0" eb="2">
      <t>ヤマダ</t>
    </rPh>
    <phoneticPr fontId="16"/>
  </si>
  <si>
    <t>真子</t>
    <rPh sb="0" eb="2">
      <t>マコ</t>
    </rPh>
    <phoneticPr fontId="16"/>
  </si>
  <si>
    <t>ﾔﾏﾀﾞ</t>
  </si>
  <si>
    <t>ﾏｺ</t>
  </si>
  <si>
    <t>Yamada</t>
  </si>
  <si>
    <t>Mako</t>
  </si>
  <si>
    <t>C150813</t>
  </si>
  <si>
    <t>女</t>
    <rPh sb="0" eb="1">
      <t>オンナ</t>
    </rPh>
    <phoneticPr fontId="16"/>
  </si>
  <si>
    <t>石崎</t>
    <rPh sb="0" eb="2">
      <t>イシザキ</t>
    </rPh>
    <phoneticPr fontId="16"/>
  </si>
  <si>
    <t>瑠那</t>
    <rPh sb="0" eb="2">
      <t>ルナ</t>
    </rPh>
    <phoneticPr fontId="16"/>
  </si>
  <si>
    <t>ｲｼｻﾞｷ</t>
  </si>
  <si>
    <t>ﾙﾅ</t>
  </si>
  <si>
    <t>Ishizaki</t>
  </si>
  <si>
    <t>Runa</t>
  </si>
  <si>
    <t>C150815</t>
  </si>
  <si>
    <t xml:space="preserve">中学女2-3_800m </t>
    <rPh sb="2" eb="3">
      <t>オンナ</t>
    </rPh>
    <phoneticPr fontId="16"/>
  </si>
  <si>
    <t>平山</t>
    <rPh sb="0" eb="2">
      <t>ヒラヤマ</t>
    </rPh>
    <phoneticPr fontId="16"/>
  </si>
  <si>
    <t>虹瑚</t>
    <rPh sb="0" eb="1">
      <t>ニジ</t>
    </rPh>
    <rPh sb="1" eb="2">
      <t>コ</t>
    </rPh>
    <phoneticPr fontId="16"/>
  </si>
  <si>
    <t>ﾋﾗﾔﾏ</t>
  </si>
  <si>
    <t>ﾆｺ</t>
  </si>
  <si>
    <t>Hirayama</t>
  </si>
  <si>
    <t>Niko</t>
  </si>
  <si>
    <t>C150816</t>
  </si>
  <si>
    <t>03</t>
    <phoneticPr fontId="1"/>
  </si>
  <si>
    <t>福與</t>
    <rPh sb="0" eb="2">
      <t>フクヨ</t>
    </rPh>
    <phoneticPr fontId="16"/>
  </si>
  <si>
    <t>莉奈</t>
    <rPh sb="0" eb="2">
      <t>リナ</t>
    </rPh>
    <phoneticPr fontId="16"/>
  </si>
  <si>
    <t>ﾌｸﾖ</t>
  </si>
  <si>
    <t>ﾘﾅ</t>
  </si>
  <si>
    <t>Fukuyo</t>
  </si>
  <si>
    <t>Rina</t>
  </si>
  <si>
    <t>C150818</t>
  </si>
  <si>
    <t>橋本</t>
    <rPh sb="0" eb="2">
      <t>ハシモト</t>
    </rPh>
    <phoneticPr fontId="16"/>
  </si>
  <si>
    <t>美佳</t>
    <rPh sb="0" eb="2">
      <t>ミカ</t>
    </rPh>
    <phoneticPr fontId="16"/>
  </si>
  <si>
    <t>ﾊｼﾓﾄ</t>
  </si>
  <si>
    <t>ﾐｶ</t>
  </si>
  <si>
    <t>Hashimoto</t>
  </si>
  <si>
    <t>Mika</t>
  </si>
  <si>
    <t>C150819</t>
  </si>
  <si>
    <t>野澤</t>
    <rPh sb="0" eb="2">
      <t>ノザワ</t>
    </rPh>
    <phoneticPr fontId="16"/>
  </si>
  <si>
    <t>なつき</t>
  </si>
  <si>
    <t>ﾉｻﾞﾜ</t>
  </si>
  <si>
    <t>ﾅﾂｷ</t>
  </si>
  <si>
    <t>Nozawa</t>
  </si>
  <si>
    <t>Natsuki</t>
  </si>
  <si>
    <t>C150820</t>
  </si>
  <si>
    <t>日暮</t>
    <rPh sb="0" eb="2">
      <t>ヒグラシ</t>
    </rPh>
    <phoneticPr fontId="16"/>
  </si>
  <si>
    <t>夕理</t>
    <rPh sb="0" eb="1">
      <t>ユウ</t>
    </rPh>
    <rPh sb="1" eb="2">
      <t>リ</t>
    </rPh>
    <phoneticPr fontId="16"/>
  </si>
  <si>
    <t>ﾋｸﾞﾗｼ</t>
  </si>
  <si>
    <t>ﾕｳﾘ</t>
  </si>
  <si>
    <t>Higurashi</t>
  </si>
  <si>
    <t>Yuri</t>
  </si>
  <si>
    <t>C150821</t>
  </si>
  <si>
    <t>愛香</t>
    <rPh sb="0" eb="2">
      <t>アイカ</t>
    </rPh>
    <phoneticPr fontId="16"/>
  </si>
  <si>
    <t>ｱｲｶ</t>
  </si>
  <si>
    <t>Aika</t>
  </si>
  <si>
    <t>C150823</t>
  </si>
  <si>
    <t>山越</t>
    <rPh sb="0" eb="2">
      <t>ヤマコシ</t>
    </rPh>
    <phoneticPr fontId="16"/>
  </si>
  <si>
    <t>茜</t>
    <rPh sb="0" eb="1">
      <t>アカネ</t>
    </rPh>
    <phoneticPr fontId="16"/>
  </si>
  <si>
    <t>ﾔﾏｺｼ</t>
  </si>
  <si>
    <t>ｱｶﾈ</t>
  </si>
  <si>
    <t>Yamakoshi</t>
  </si>
  <si>
    <t>Akane</t>
  </si>
  <si>
    <t>C150822</t>
  </si>
  <si>
    <t>安斎</t>
    <rPh sb="0" eb="2">
      <t>アンザイ</t>
    </rPh>
    <phoneticPr fontId="16"/>
  </si>
  <si>
    <t>真理明</t>
    <rPh sb="0" eb="3">
      <t>マリア</t>
    </rPh>
    <phoneticPr fontId="16"/>
  </si>
  <si>
    <t>ｱﾝｻﾞｲ</t>
  </si>
  <si>
    <t>ﾏﾘｱ</t>
  </si>
  <si>
    <t>Anzai</t>
  </si>
  <si>
    <t>Maria</t>
  </si>
  <si>
    <t>00153369734</t>
  </si>
  <si>
    <t>2007</t>
  </si>
  <si>
    <t>13</t>
  </si>
  <si>
    <t>井草中</t>
    <rPh sb="0" eb="2">
      <t>イグサ</t>
    </rPh>
    <rPh sb="2" eb="3">
      <t>チュウ</t>
    </rPh>
    <phoneticPr fontId="16"/>
  </si>
  <si>
    <t>02</t>
  </si>
  <si>
    <t>51</t>
  </si>
  <si>
    <t>74</t>
  </si>
  <si>
    <t>尾﨑</t>
    <rPh sb="0" eb="2">
      <t>オザキ</t>
    </rPh>
    <phoneticPr fontId="16"/>
  </si>
  <si>
    <t>美汐</t>
    <rPh sb="0" eb="1">
      <t>ビ</t>
    </rPh>
    <rPh sb="1" eb="2">
      <t>シオ</t>
    </rPh>
    <phoneticPr fontId="16"/>
  </si>
  <si>
    <t>ｵｻﾞｷ</t>
  </si>
  <si>
    <t>ﾐﾕ</t>
  </si>
  <si>
    <t>ozaki</t>
  </si>
  <si>
    <t>miyu</t>
  </si>
  <si>
    <t/>
  </si>
  <si>
    <t>2011</t>
  </si>
  <si>
    <t>小4</t>
    <rPh sb="0" eb="1">
      <t>ショウ</t>
    </rPh>
    <phoneticPr fontId="16"/>
  </si>
  <si>
    <t>ウイングスプリント</t>
  </si>
  <si>
    <t xml:space="preserve">小学4年以上_800m </t>
    <rPh sb="3" eb="4">
      <t>ネン</t>
    </rPh>
    <rPh sb="4" eb="6">
      <t>イジョウ</t>
    </rPh>
    <phoneticPr fontId="16"/>
  </si>
  <si>
    <t xml:space="preserve">小学4-6_4×100mR </t>
  </si>
  <si>
    <t>八卷</t>
    <rPh sb="0" eb="2">
      <t>ヤマキ</t>
    </rPh>
    <phoneticPr fontId="16"/>
  </si>
  <si>
    <t>結依</t>
    <rPh sb="0" eb="2">
      <t>ユイ</t>
    </rPh>
    <phoneticPr fontId="16"/>
  </si>
  <si>
    <t>ﾔﾏｷ</t>
  </si>
  <si>
    <t>ﾕｲ</t>
  </si>
  <si>
    <t>wamaki</t>
  </si>
  <si>
    <t>yui</t>
  </si>
  <si>
    <t>9</t>
  </si>
  <si>
    <t xml:space="preserve">小学4年以上_100m </t>
    <rPh sb="3" eb="4">
      <t>ネン</t>
    </rPh>
    <rPh sb="4" eb="6">
      <t>イジョウ</t>
    </rPh>
    <phoneticPr fontId="16"/>
  </si>
  <si>
    <t>2</t>
  </si>
  <si>
    <t>渡邉</t>
    <rPh sb="0" eb="2">
      <t>ワタナベ</t>
    </rPh>
    <phoneticPr fontId="16"/>
  </si>
  <si>
    <t>朝都</t>
    <rPh sb="0" eb="1">
      <t>アサ</t>
    </rPh>
    <rPh sb="1" eb="2">
      <t>ト</t>
    </rPh>
    <phoneticPr fontId="16"/>
  </si>
  <si>
    <t>ﾜﾀﾅﾍﾞ</t>
  </si>
  <si>
    <t>ｱｻﾄ</t>
  </si>
  <si>
    <t>watanabe</t>
  </si>
  <si>
    <t>asato</t>
  </si>
  <si>
    <t>2012</t>
  </si>
  <si>
    <t>小3</t>
    <rPh sb="0" eb="1">
      <t>ショウ</t>
    </rPh>
    <phoneticPr fontId="16"/>
  </si>
  <si>
    <t>藤井</t>
    <rPh sb="0" eb="2">
      <t>フジイ</t>
    </rPh>
    <phoneticPr fontId="16"/>
  </si>
  <si>
    <t>資大</t>
    <rPh sb="0" eb="1">
      <t>モト</t>
    </rPh>
    <rPh sb="1" eb="2">
      <t>ヒロ</t>
    </rPh>
    <phoneticPr fontId="16"/>
  </si>
  <si>
    <t>ﾌｼﾞｲ</t>
  </si>
  <si>
    <t>ﾓﾄﾋﾛ</t>
  </si>
  <si>
    <t>fujii</t>
  </si>
  <si>
    <t>motohiro</t>
  </si>
  <si>
    <t>22</t>
  </si>
  <si>
    <t>美宏</t>
    <rPh sb="0" eb="1">
      <t>ミ</t>
    </rPh>
    <rPh sb="1" eb="2">
      <t>ヒロ</t>
    </rPh>
    <phoneticPr fontId="16"/>
  </si>
  <si>
    <t>ﾐﾋﾛ</t>
  </si>
  <si>
    <t>mihiro</t>
  </si>
  <si>
    <t>2013</t>
  </si>
  <si>
    <t>27</t>
  </si>
  <si>
    <t>小2</t>
    <rPh sb="0" eb="1">
      <t>ショウ</t>
    </rPh>
    <phoneticPr fontId="16"/>
  </si>
  <si>
    <t>舞依</t>
    <rPh sb="0" eb="2">
      <t>マイ</t>
    </rPh>
    <phoneticPr fontId="16"/>
  </si>
  <si>
    <t>ﾏｲ</t>
  </si>
  <si>
    <t>yamaki</t>
  </si>
  <si>
    <t>mai</t>
  </si>
  <si>
    <t>力</t>
    <rPh sb="0" eb="1">
      <t>チカラ</t>
    </rPh>
    <phoneticPr fontId="16"/>
  </si>
  <si>
    <t>由依</t>
    <rPh sb="0" eb="2">
      <t>ユイ</t>
    </rPh>
    <phoneticPr fontId="16"/>
  </si>
  <si>
    <t>ﾁｶﾗ</t>
  </si>
  <si>
    <t>tikara</t>
  </si>
  <si>
    <t>島田</t>
    <rPh sb="0" eb="2">
      <t>シマダ</t>
    </rPh>
    <phoneticPr fontId="16"/>
  </si>
  <si>
    <t>雄海</t>
    <rPh sb="0" eb="1">
      <t>オス</t>
    </rPh>
    <rPh sb="1" eb="2">
      <t>ウミ</t>
    </rPh>
    <phoneticPr fontId="16"/>
  </si>
  <si>
    <t>ｼﾏﾀﾞ</t>
  </si>
  <si>
    <t>ﾀｹﾐ</t>
  </si>
  <si>
    <t>simada</t>
  </si>
  <si>
    <t>takemi</t>
  </si>
  <si>
    <t>2014</t>
  </si>
  <si>
    <t>8</t>
  </si>
  <si>
    <t>15</t>
  </si>
  <si>
    <t>小1</t>
    <rPh sb="0" eb="1">
      <t>ショウ</t>
    </rPh>
    <phoneticPr fontId="16"/>
  </si>
  <si>
    <t>正樹</t>
    <rPh sb="0" eb="2">
      <t>マサキ</t>
    </rPh>
    <phoneticPr fontId="16"/>
  </si>
  <si>
    <t>ﾏｻｷ</t>
  </si>
  <si>
    <t>tanaka</t>
  </si>
  <si>
    <t>masaki</t>
  </si>
  <si>
    <t>一兜</t>
    <rPh sb="0" eb="2">
      <t>ヒトツカブト</t>
    </rPh>
    <phoneticPr fontId="16"/>
  </si>
  <si>
    <t>咲子</t>
    <rPh sb="0" eb="2">
      <t>サキコ</t>
    </rPh>
    <phoneticPr fontId="16"/>
  </si>
  <si>
    <t>ﾋﾄﾂｶﾌﾞﾄ</t>
  </si>
  <si>
    <t>ｻｷｺ</t>
  </si>
  <si>
    <t>Hitotsukabuto</t>
  </si>
  <si>
    <t>Sakiko</t>
  </si>
  <si>
    <t>00154245425</t>
  </si>
  <si>
    <t>2009</t>
  </si>
  <si>
    <t>大宮中</t>
    <rPh sb="0" eb="2">
      <t>オオミヤ</t>
    </rPh>
    <rPh sb="2" eb="3">
      <t>チュウ</t>
    </rPh>
    <phoneticPr fontId="16"/>
  </si>
  <si>
    <t xml:space="preserve">中学女1_800m </t>
    <rPh sb="2" eb="3">
      <t>オンナ</t>
    </rPh>
    <phoneticPr fontId="16"/>
  </si>
  <si>
    <t>33</t>
  </si>
  <si>
    <t>川口</t>
    <rPh sb="0" eb="2">
      <t>カワグチ</t>
    </rPh>
    <phoneticPr fontId="16"/>
  </si>
  <si>
    <t>礼央</t>
    <rPh sb="0" eb="2">
      <t>レオ</t>
    </rPh>
    <phoneticPr fontId="16"/>
  </si>
  <si>
    <t>ｶﾜｸﾞﾁ</t>
  </si>
  <si>
    <t>ﾚｵ</t>
  </si>
  <si>
    <t>Kawaguchi</t>
  </si>
  <si>
    <t>Reo</t>
  </si>
  <si>
    <t>00154245526</t>
  </si>
  <si>
    <t>2008</t>
  </si>
  <si>
    <t>09</t>
  </si>
  <si>
    <t xml:space="preserve">中学男1_1500m </t>
    <rPh sb="2" eb="3">
      <t>オトコ</t>
    </rPh>
    <phoneticPr fontId="16"/>
  </si>
  <si>
    <t>36</t>
  </si>
  <si>
    <t>89</t>
  </si>
  <si>
    <t>聡一郎</t>
    <rPh sb="0" eb="3">
      <t>ソウイチロウ</t>
    </rPh>
    <phoneticPr fontId="16"/>
  </si>
  <si>
    <t>ｿｳｲﾁﾛｳ</t>
  </si>
  <si>
    <t>Kato</t>
  </si>
  <si>
    <t>Soichiro</t>
  </si>
  <si>
    <t>00131967633</t>
  </si>
  <si>
    <t>2005</t>
  </si>
  <si>
    <t>高1</t>
    <rPh sb="0" eb="1">
      <t>コウ</t>
    </rPh>
    <phoneticPr fontId="16"/>
  </si>
  <si>
    <t>佼成学園高</t>
    <rPh sb="0" eb="4">
      <t>コウセイガクエン</t>
    </rPh>
    <rPh sb="4" eb="5">
      <t>コウ</t>
    </rPh>
    <phoneticPr fontId="16"/>
  </si>
  <si>
    <t>高校男_1500m</t>
    <rPh sb="2" eb="3">
      <t>オトコ</t>
    </rPh>
    <phoneticPr fontId="16"/>
  </si>
  <si>
    <t>30</t>
  </si>
  <si>
    <t>山口</t>
    <rPh sb="0" eb="2">
      <t>ヤマグチ</t>
    </rPh>
    <phoneticPr fontId="16"/>
  </si>
  <si>
    <t>蓮汰楼</t>
    <rPh sb="0" eb="1">
      <t>レン</t>
    </rPh>
    <rPh sb="1" eb="2">
      <t>タ</t>
    </rPh>
    <rPh sb="2" eb="3">
      <t>ロウ</t>
    </rPh>
    <phoneticPr fontId="16"/>
  </si>
  <si>
    <t>ﾔﾏｸﾞﾁ</t>
  </si>
  <si>
    <t>ﾚﾝﾀﾛｳ</t>
  </si>
  <si>
    <t>Yamaguchi</t>
  </si>
  <si>
    <t>Rentaro</t>
  </si>
  <si>
    <t>三谷小</t>
    <rPh sb="0" eb="2">
      <t>サンタニ</t>
    </rPh>
    <rPh sb="2" eb="3">
      <t>ショウ</t>
    </rPh>
    <phoneticPr fontId="16"/>
  </si>
  <si>
    <t>吉村</t>
    <rPh sb="0" eb="2">
      <t>ヨシムラ</t>
    </rPh>
    <phoneticPr fontId="16"/>
  </si>
  <si>
    <t>ﾖｼﾑﾗ</t>
  </si>
  <si>
    <t>Yoshimura</t>
  </si>
  <si>
    <t>井賀</t>
    <rPh sb="0" eb="1">
      <t>イ</t>
    </rPh>
    <rPh sb="1" eb="2">
      <t>ガ</t>
    </rPh>
    <phoneticPr fontId="16"/>
  </si>
  <si>
    <t>夏葵</t>
    <rPh sb="0" eb="1">
      <t>ナツ</t>
    </rPh>
    <rPh sb="1" eb="2">
      <t>アオイ</t>
    </rPh>
    <phoneticPr fontId="16"/>
  </si>
  <si>
    <t>ｲｶﾞ</t>
  </si>
  <si>
    <t>Iga</t>
  </si>
  <si>
    <t>宮下</t>
    <rPh sb="0" eb="2">
      <t>ミヤシタ</t>
    </rPh>
    <phoneticPr fontId="16"/>
  </si>
  <si>
    <t>夏実</t>
    <rPh sb="0" eb="2">
      <t>ナツミ</t>
    </rPh>
    <phoneticPr fontId="16"/>
  </si>
  <si>
    <t>ﾐﾔｼﾀ</t>
  </si>
  <si>
    <t>ﾅﾂﾐ</t>
  </si>
  <si>
    <t>Miyashita</t>
  </si>
  <si>
    <t>Natsumi</t>
  </si>
  <si>
    <t>平川</t>
    <rPh sb="0" eb="2">
      <t>ヒラカワ</t>
    </rPh>
    <phoneticPr fontId="16"/>
  </si>
  <si>
    <t>環歩</t>
    <rPh sb="0" eb="1">
      <t>カン</t>
    </rPh>
    <rPh sb="1" eb="2">
      <t>ホ</t>
    </rPh>
    <phoneticPr fontId="16"/>
  </si>
  <si>
    <t>ﾋﾗｶﾜ</t>
  </si>
  <si>
    <t>ｶﾎ</t>
  </si>
  <si>
    <t>Hirakawa</t>
  </si>
  <si>
    <t>Kaho</t>
  </si>
  <si>
    <t>藤森</t>
    <rPh sb="0" eb="2">
      <t>フジモリ</t>
    </rPh>
    <phoneticPr fontId="16"/>
  </si>
  <si>
    <t>貴信</t>
    <rPh sb="0" eb="2">
      <t>タカノブ</t>
    </rPh>
    <phoneticPr fontId="16"/>
  </si>
  <si>
    <t>ﾌｼﾞﾓﾘ</t>
  </si>
  <si>
    <t>ﾀｶﾉﾌﾞ</t>
  </si>
  <si>
    <t>Fujimori</t>
  </si>
  <si>
    <t>Takanobu</t>
  </si>
  <si>
    <t>三谷小</t>
    <rPh sb="0" eb="1">
      <t>サン</t>
    </rPh>
    <rPh sb="1" eb="2">
      <t>タニ</t>
    </rPh>
    <rPh sb="2" eb="3">
      <t>ショウ</t>
    </rPh>
    <phoneticPr fontId="16"/>
  </si>
  <si>
    <t>紗希</t>
    <rPh sb="0" eb="2">
      <t>サキ</t>
    </rPh>
    <phoneticPr fontId="16"/>
  </si>
  <si>
    <t>ｻｷ</t>
  </si>
  <si>
    <t>Saki</t>
  </si>
  <si>
    <t>堀内</t>
    <rPh sb="0" eb="2">
      <t>ホリウチ</t>
    </rPh>
    <phoneticPr fontId="16"/>
  </si>
  <si>
    <t>綾乃</t>
    <rPh sb="0" eb="2">
      <t>アヤノ</t>
    </rPh>
    <phoneticPr fontId="16"/>
  </si>
  <si>
    <t>ﾎﾘｳﾁ</t>
  </si>
  <si>
    <t>ｱﾔﾉ</t>
  </si>
  <si>
    <t>Horiuchi</t>
  </si>
  <si>
    <t>Ayano</t>
  </si>
  <si>
    <t>三谷小</t>
    <rPh sb="0" eb="1">
      <t>サン</t>
    </rPh>
    <rPh sb="1" eb="2">
      <t>ヤ</t>
    </rPh>
    <rPh sb="2" eb="3">
      <t>ショウ</t>
    </rPh>
    <phoneticPr fontId="16"/>
  </si>
  <si>
    <t>川村</t>
  </si>
  <si>
    <t>啓仁</t>
  </si>
  <si>
    <t>カワムラ</t>
  </si>
  <si>
    <t>ケイト</t>
  </si>
  <si>
    <t>KAWAMURA</t>
  </si>
  <si>
    <t>KEITO</t>
  </si>
  <si>
    <t>29</t>
  </si>
  <si>
    <t>小3</t>
  </si>
  <si>
    <t>08</t>
    <phoneticPr fontId="1"/>
  </si>
  <si>
    <t>原</t>
  </si>
  <si>
    <t>悠仁</t>
  </si>
  <si>
    <t>ﾕｳﾄ</t>
  </si>
  <si>
    <t>Yuto</t>
  </si>
  <si>
    <t>20</t>
  </si>
  <si>
    <t>小4</t>
  </si>
  <si>
    <t xml:space="preserve">小学4年以上_100m </t>
  </si>
  <si>
    <t>神谷</t>
    <rPh sb="0" eb="2">
      <t>カm</t>
    </rPh>
    <phoneticPr fontId="16"/>
  </si>
  <si>
    <t>実樹</t>
    <rPh sb="0" eb="1">
      <t>ミキ</t>
    </rPh>
    <rPh sb="1" eb="2">
      <t>キ</t>
    </rPh>
    <phoneticPr fontId="16"/>
  </si>
  <si>
    <t>カミヤ</t>
  </si>
  <si>
    <t>ミキ</t>
  </si>
  <si>
    <t>Kamiya</t>
  </si>
  <si>
    <t>Miki</t>
  </si>
  <si>
    <t>大平</t>
    <rPh sb="0" eb="2">
      <t>オオヒr</t>
    </rPh>
    <phoneticPr fontId="16"/>
  </si>
  <si>
    <t>詩乃</t>
    <rPh sb="0" eb="2">
      <t>シン</t>
    </rPh>
    <phoneticPr fontId="16"/>
  </si>
  <si>
    <t>オオヒラ</t>
  </si>
  <si>
    <t>シノ</t>
  </si>
  <si>
    <t>Ohira</t>
  </si>
  <si>
    <t>Shino</t>
  </si>
  <si>
    <t>村上</t>
    <rPh sb="0" eb="1">
      <t xml:space="preserve">ムラカミ </t>
    </rPh>
    <phoneticPr fontId="16"/>
  </si>
  <si>
    <t>凛和</t>
    <rPh sb="0" eb="1">
      <t xml:space="preserve">リン </t>
    </rPh>
    <rPh sb="1" eb="2">
      <t xml:space="preserve">ワ </t>
    </rPh>
    <phoneticPr fontId="16"/>
  </si>
  <si>
    <t>ムラカミ</t>
  </si>
  <si>
    <t>リンナ</t>
  </si>
  <si>
    <t>Murakami</t>
  </si>
  <si>
    <t>Rinna</t>
  </si>
  <si>
    <t>豊田</t>
    <rPh sb="0" eb="2">
      <t>トヨタ</t>
    </rPh>
    <phoneticPr fontId="16"/>
  </si>
  <si>
    <t>純怜</t>
    <rPh sb="0" eb="1">
      <t xml:space="preserve">ジュン </t>
    </rPh>
    <rPh sb="1" eb="2">
      <t xml:space="preserve">レイ </t>
    </rPh>
    <phoneticPr fontId="16"/>
  </si>
  <si>
    <t>トヨタ</t>
  </si>
  <si>
    <t>スミレ</t>
  </si>
  <si>
    <t>Toyota</t>
  </si>
  <si>
    <t>Sumire</t>
  </si>
  <si>
    <t>田邉</t>
    <rPh sb="0" eb="2">
      <t>タナベ</t>
    </rPh>
    <phoneticPr fontId="16"/>
  </si>
  <si>
    <t>満ちる</t>
    <rPh sb="0" eb="1">
      <t>ミ</t>
    </rPh>
    <phoneticPr fontId="16"/>
  </si>
  <si>
    <t>タナベ</t>
  </si>
  <si>
    <t>ミチル</t>
  </si>
  <si>
    <t>Ｔａｎａｂｅ</t>
  </si>
  <si>
    <t>Michiru</t>
  </si>
  <si>
    <t>1976</t>
  </si>
  <si>
    <t>青柳</t>
    <rPh sb="0" eb="2">
      <t>アオヤギ</t>
    </rPh>
    <phoneticPr fontId="16"/>
  </si>
  <si>
    <t>遥之介</t>
    <rPh sb="0" eb="1">
      <t>ハル</t>
    </rPh>
    <rPh sb="1" eb="2">
      <t>コレ</t>
    </rPh>
    <rPh sb="2" eb="3">
      <t>スケ</t>
    </rPh>
    <phoneticPr fontId="16"/>
  </si>
  <si>
    <t>アオヤギ</t>
  </si>
  <si>
    <t>ハルノスケ</t>
  </si>
  <si>
    <t>Aoyagi</t>
  </si>
  <si>
    <t>Harunosuke</t>
  </si>
  <si>
    <t>古川</t>
    <rPh sb="0" eb="2">
      <t>フルカワ</t>
    </rPh>
    <phoneticPr fontId="16"/>
  </si>
  <si>
    <t>航大</t>
    <rPh sb="0" eb="2">
      <t>コウダイ</t>
    </rPh>
    <phoneticPr fontId="16"/>
  </si>
  <si>
    <t>ﾌﾙｶﾜ</t>
  </si>
  <si>
    <t>ｺｳﾀﾞｲ</t>
  </si>
  <si>
    <t>Furukawa</t>
  </si>
  <si>
    <t>Kodai</t>
  </si>
  <si>
    <t>18</t>
  </si>
  <si>
    <t>三好</t>
  </si>
  <si>
    <t>紗世</t>
  </si>
  <si>
    <t>ﾐﾖｼ</t>
  </si>
  <si>
    <t>ｻﾖ</t>
  </si>
  <si>
    <t>Miyoshi</t>
  </si>
  <si>
    <t>Sayo</t>
  </si>
  <si>
    <t>檜垣</t>
  </si>
  <si>
    <t>大嘉</t>
  </si>
  <si>
    <t>ヒガキ</t>
  </si>
  <si>
    <t>タイガ</t>
  </si>
  <si>
    <t>HIGAKI</t>
  </si>
  <si>
    <t>TAIGA</t>
  </si>
  <si>
    <t>2010</t>
  </si>
  <si>
    <t>4</t>
  </si>
  <si>
    <t>小5</t>
    <rPh sb="0" eb="1">
      <t>ショウ</t>
    </rPh>
    <phoneticPr fontId="16"/>
  </si>
  <si>
    <t xml:space="preserve">小学4年以上_走幅跳 </t>
    <rPh sb="3" eb="4">
      <t>ネン</t>
    </rPh>
    <rPh sb="4" eb="6">
      <t>イジョウ</t>
    </rPh>
    <phoneticPr fontId="16"/>
  </si>
  <si>
    <t>野中</t>
  </si>
  <si>
    <t>颯太</t>
  </si>
  <si>
    <t>ノナカ</t>
  </si>
  <si>
    <t>ソウタ</t>
  </si>
  <si>
    <t>NONAKA</t>
  </si>
  <si>
    <t>SOHTA</t>
  </si>
  <si>
    <t>中西</t>
  </si>
  <si>
    <t>恒和</t>
  </si>
  <si>
    <t>ナカニシ</t>
  </si>
  <si>
    <t>コウ</t>
  </si>
  <si>
    <t>NAKANISHI</t>
  </si>
  <si>
    <t>KOH</t>
  </si>
  <si>
    <t>17</t>
  </si>
  <si>
    <t>藤井</t>
  </si>
  <si>
    <t>悠空</t>
  </si>
  <si>
    <t>フジイ</t>
  </si>
  <si>
    <t>ハルク</t>
  </si>
  <si>
    <t>FUJII</t>
  </si>
  <si>
    <t>HARUKU</t>
  </si>
  <si>
    <t>澄空</t>
    <rPh sb="0" eb="1">
      <t>ス</t>
    </rPh>
    <rPh sb="1" eb="2">
      <t>ソラ</t>
    </rPh>
    <phoneticPr fontId="16"/>
  </si>
  <si>
    <t>トウア</t>
  </si>
  <si>
    <t>TOA</t>
  </si>
  <si>
    <t>井上</t>
  </si>
  <si>
    <t>夏希</t>
  </si>
  <si>
    <t>ｲﾉｳｴ</t>
  </si>
  <si>
    <t>INOUE</t>
  </si>
  <si>
    <t>NATSUKI</t>
  </si>
  <si>
    <t>女</t>
  </si>
  <si>
    <t>小1</t>
  </si>
  <si>
    <t>秋月</t>
    <rPh sb="0" eb="2">
      <t>アキヅk</t>
    </rPh>
    <phoneticPr fontId="16"/>
  </si>
  <si>
    <t>航</t>
    <rPh sb="0" eb="1">
      <t>コウ</t>
    </rPh>
    <phoneticPr fontId="16"/>
  </si>
  <si>
    <t>ｱｷﾂﾞｷ</t>
  </si>
  <si>
    <t>ｺｳ</t>
  </si>
  <si>
    <t>Akizuki</t>
  </si>
  <si>
    <t>Ko</t>
  </si>
  <si>
    <t>小6</t>
    <rPh sb="0" eb="1">
      <t>ショウ</t>
    </rPh>
    <phoneticPr fontId="16"/>
  </si>
  <si>
    <t>畦地</t>
  </si>
  <si>
    <t>寧人</t>
  </si>
  <si>
    <t>アゼチ</t>
  </si>
  <si>
    <t>ネイト</t>
  </si>
  <si>
    <t>AZECHI</t>
  </si>
  <si>
    <t>NEITO</t>
  </si>
  <si>
    <t>小6</t>
  </si>
  <si>
    <t>藤野</t>
    <rPh sb="0" eb="2">
      <t>フジノ</t>
    </rPh>
    <phoneticPr fontId="16"/>
  </si>
  <si>
    <t>聖人</t>
    <rPh sb="0" eb="2">
      <t>セイジン</t>
    </rPh>
    <phoneticPr fontId="16"/>
  </si>
  <si>
    <t>ﾌｼﾞﾉ</t>
  </si>
  <si>
    <t>ﾏｻﾄ</t>
  </si>
  <si>
    <t>Fujino</t>
  </si>
  <si>
    <t>Masato</t>
  </si>
  <si>
    <t>3</t>
  </si>
  <si>
    <t>大下</t>
  </si>
  <si>
    <t>葵々</t>
  </si>
  <si>
    <t>ｵｵｼﾀ</t>
  </si>
  <si>
    <t>ﾘﾘ</t>
  </si>
  <si>
    <t>Ohshita</t>
  </si>
  <si>
    <t>Riri</t>
  </si>
  <si>
    <t>折橋</t>
  </si>
  <si>
    <t>実優</t>
  </si>
  <si>
    <t>ｵﾘﾊｼ</t>
  </si>
  <si>
    <t>Orihashi</t>
  </si>
  <si>
    <t>Miyu</t>
  </si>
  <si>
    <t>新谷</t>
  </si>
  <si>
    <t>円</t>
  </si>
  <si>
    <t>ｼﾝﾀﾆ</t>
  </si>
  <si>
    <t>ﾏﾄﾞｶ</t>
  </si>
  <si>
    <t>Shintani</t>
  </si>
  <si>
    <t>Madoka</t>
  </si>
  <si>
    <t>増原</t>
    <rPh sb="0" eb="2">
      <t xml:space="preserve">マスハラ </t>
    </rPh>
    <phoneticPr fontId="16"/>
  </si>
  <si>
    <t>仁</t>
    <rPh sb="0" eb="1">
      <t xml:space="preserve">ジン </t>
    </rPh>
    <phoneticPr fontId="16"/>
  </si>
  <si>
    <t>ﾏｽﾊﾗ</t>
  </si>
  <si>
    <t>ｼﾞﾝ</t>
  </si>
  <si>
    <t>MASUHARA</t>
  </si>
  <si>
    <t>JIN</t>
  </si>
  <si>
    <t>04</t>
  </si>
  <si>
    <t>長田</t>
    <rPh sb="0" eb="2">
      <t>ナガタ</t>
    </rPh>
    <phoneticPr fontId="16"/>
  </si>
  <si>
    <t>篤</t>
    <rPh sb="0" eb="1">
      <t>アツシ</t>
    </rPh>
    <phoneticPr fontId="16"/>
  </si>
  <si>
    <t>ﾅｶﾞﾀ</t>
  </si>
  <si>
    <t>ｱﾂｼ</t>
  </si>
  <si>
    <t>NAGATA</t>
  </si>
  <si>
    <t>ATSUSHI</t>
  </si>
  <si>
    <t>高田</t>
    <rPh sb="0" eb="2">
      <t>タカダ</t>
    </rPh>
    <phoneticPr fontId="16"/>
  </si>
  <si>
    <t>陽太</t>
    <rPh sb="0" eb="2">
      <t>ヨウタ</t>
    </rPh>
    <phoneticPr fontId="16"/>
  </si>
  <si>
    <t>ﾀｶﾀﾞ</t>
  </si>
  <si>
    <t>ﾖｳﾀ</t>
  </si>
  <si>
    <t>TAKADA</t>
  </si>
  <si>
    <t>YOUTA</t>
  </si>
  <si>
    <t>大智</t>
    <rPh sb="0" eb="2">
      <t>タイチ</t>
    </rPh>
    <phoneticPr fontId="16"/>
  </si>
  <si>
    <t>ﾀｲﾁ</t>
  </si>
  <si>
    <t>TAICHI</t>
  </si>
  <si>
    <t>2015</t>
  </si>
  <si>
    <t>玉井</t>
    <rPh sb="0" eb="2">
      <t>タマイ</t>
    </rPh>
    <phoneticPr fontId="16"/>
  </si>
  <si>
    <t>菜穂</t>
    <rPh sb="0" eb="2">
      <t xml:space="preserve">ナホ </t>
    </rPh>
    <phoneticPr fontId="16"/>
  </si>
  <si>
    <t>ﾀﾏｲ</t>
  </si>
  <si>
    <t>ﾅﾎ</t>
  </si>
  <si>
    <t>TAMAI</t>
  </si>
  <si>
    <t>NAHO</t>
  </si>
  <si>
    <t>秋山</t>
  </si>
  <si>
    <t>和奏</t>
  </si>
  <si>
    <t>ｱｷﾔﾏ</t>
  </si>
  <si>
    <t>ﾜｶﾅ</t>
  </si>
  <si>
    <t>Akiyama</t>
  </si>
  <si>
    <t>Wakana</t>
  </si>
  <si>
    <t>柴</t>
    <rPh sb="0" eb="1">
      <t>シバ</t>
    </rPh>
    <phoneticPr fontId="16"/>
  </si>
  <si>
    <t>旬次郎</t>
    <rPh sb="0" eb="3">
      <t>シュンジロウ</t>
    </rPh>
    <phoneticPr fontId="16"/>
  </si>
  <si>
    <t>ｼﾊﾞ</t>
  </si>
  <si>
    <t>ｼｭﾝｼﾞﾛｳ</t>
  </si>
  <si>
    <t>Shiba</t>
  </si>
  <si>
    <t>Syunjiro</t>
  </si>
  <si>
    <t>小田切</t>
    <rPh sb="0" eb="3">
      <t>オダギリ</t>
    </rPh>
    <phoneticPr fontId="16"/>
  </si>
  <si>
    <t>大知</t>
    <rPh sb="0" eb="2">
      <t>ダイチ</t>
    </rPh>
    <phoneticPr fontId="16"/>
  </si>
  <si>
    <t>ｵﾀﾞｷﾞﾘ</t>
  </si>
  <si>
    <t>ﾀﾞｲﾁ</t>
  </si>
  <si>
    <t>ODAGIRI</t>
  </si>
  <si>
    <t>DAICHI</t>
  </si>
  <si>
    <t>古田</t>
    <rPh sb="0" eb="2">
      <t>フルタ</t>
    </rPh>
    <phoneticPr fontId="16"/>
  </si>
  <si>
    <t>一輝</t>
    <rPh sb="0" eb="2">
      <t>カズキ</t>
    </rPh>
    <phoneticPr fontId="16"/>
  </si>
  <si>
    <t>ﾌﾙﾀ</t>
  </si>
  <si>
    <t>ｶｽﾞｷ</t>
  </si>
  <si>
    <t>FURUTA</t>
  </si>
  <si>
    <t>KAZUKI</t>
  </si>
  <si>
    <t>00163272425</t>
  </si>
  <si>
    <t>三浦</t>
    <rPh sb="0" eb="2">
      <t>ミウラ</t>
    </rPh>
    <phoneticPr fontId="16"/>
  </si>
  <si>
    <t>紳吾</t>
    <rPh sb="0" eb="2">
      <t>シンゴ</t>
    </rPh>
    <phoneticPr fontId="16"/>
  </si>
  <si>
    <t>ﾐｳﾗ</t>
  </si>
  <si>
    <t>ｼﾝｺﾞ</t>
  </si>
  <si>
    <t>MIURA</t>
  </si>
  <si>
    <t>SHINGO</t>
  </si>
  <si>
    <t>00163272627</t>
  </si>
  <si>
    <t>1997</t>
  </si>
  <si>
    <t>慎悟</t>
    <rPh sb="0" eb="1">
      <t>マコト</t>
    </rPh>
    <rPh sb="1" eb="2">
      <t>サトル</t>
    </rPh>
    <phoneticPr fontId="16"/>
  </si>
  <si>
    <t>申請中</t>
    <rPh sb="0" eb="3">
      <t>シンセイチュウ</t>
    </rPh>
    <phoneticPr fontId="16"/>
  </si>
  <si>
    <t>1995</t>
  </si>
  <si>
    <t>寺本</t>
    <rPh sb="0" eb="2">
      <t>テラモト</t>
    </rPh>
    <phoneticPr fontId="16"/>
  </si>
  <si>
    <t>匠</t>
    <rPh sb="0" eb="1">
      <t>タクミ</t>
    </rPh>
    <phoneticPr fontId="16"/>
  </si>
  <si>
    <t>ﾃﾗﾓﾄ</t>
  </si>
  <si>
    <t>ﾀｸﾐ</t>
  </si>
  <si>
    <t>TERAMOTO</t>
  </si>
  <si>
    <t>TAKUMI</t>
  </si>
  <si>
    <t>西地</t>
    <rPh sb="0" eb="2">
      <t>ニシヂ</t>
    </rPh>
    <phoneticPr fontId="16"/>
  </si>
  <si>
    <t>欧輔</t>
    <rPh sb="0" eb="2">
      <t>オウスケ</t>
    </rPh>
    <phoneticPr fontId="16"/>
  </si>
  <si>
    <t>ﾆｼﾁﾞ</t>
  </si>
  <si>
    <t>ｵｳｽｹ</t>
  </si>
  <si>
    <t>NISHIJI</t>
  </si>
  <si>
    <t>Osuke</t>
  </si>
  <si>
    <t>C151125</t>
  </si>
  <si>
    <t>松溪中</t>
    <rPh sb="0" eb="3">
      <t>ショウケイチュウ</t>
    </rPh>
    <phoneticPr fontId="16"/>
  </si>
  <si>
    <t>52</t>
  </si>
  <si>
    <t>浅野</t>
    <rPh sb="0" eb="2">
      <t>アサノ</t>
    </rPh>
    <phoneticPr fontId="16"/>
  </si>
  <si>
    <t>ティモテ</t>
  </si>
  <si>
    <t>ｱｻﾉ</t>
  </si>
  <si>
    <t>ﾃｨﾓﾃ</t>
  </si>
  <si>
    <t>ASANO</t>
  </si>
  <si>
    <t>C151134</t>
  </si>
  <si>
    <t>70</t>
  </si>
  <si>
    <t>辻</t>
    <rPh sb="0" eb="1">
      <t>ツジ</t>
    </rPh>
    <phoneticPr fontId="16"/>
  </si>
  <si>
    <t>晴太</t>
    <rPh sb="0" eb="2">
      <t>ハルタ</t>
    </rPh>
    <phoneticPr fontId="16"/>
  </si>
  <si>
    <t>ﾂｼﾞ</t>
  </si>
  <si>
    <t>ﾊﾙﾀ</t>
  </si>
  <si>
    <t>TSUJI</t>
  </si>
  <si>
    <t>Haruta</t>
  </si>
  <si>
    <t>C151101</t>
  </si>
  <si>
    <t>46</t>
  </si>
  <si>
    <t>05</t>
  </si>
  <si>
    <t>中尾</t>
    <rPh sb="0" eb="2">
      <t>ナカオ</t>
    </rPh>
    <phoneticPr fontId="16"/>
  </si>
  <si>
    <t>悠太</t>
    <rPh sb="0" eb="2">
      <t>ユウタ</t>
    </rPh>
    <phoneticPr fontId="16"/>
  </si>
  <si>
    <t>ﾅｶｵ</t>
  </si>
  <si>
    <t>NAKAO</t>
  </si>
  <si>
    <t>C151109</t>
  </si>
  <si>
    <t>芹迦</t>
    <rPh sb="0" eb="1">
      <t>セリ</t>
    </rPh>
    <rPh sb="1" eb="2">
      <t>カ</t>
    </rPh>
    <phoneticPr fontId="16"/>
  </si>
  <si>
    <t>ｾﾘｶ</t>
  </si>
  <si>
    <t>Serika</t>
  </si>
  <si>
    <t>C151105</t>
  </si>
  <si>
    <t>藍芹</t>
    <rPh sb="0" eb="1">
      <t>アイ</t>
    </rPh>
    <rPh sb="1" eb="2">
      <t>セリ</t>
    </rPh>
    <phoneticPr fontId="16"/>
  </si>
  <si>
    <t>ｱｲｾ</t>
  </si>
  <si>
    <t>Aise</t>
  </si>
  <si>
    <t>C151107</t>
  </si>
  <si>
    <t>花井</t>
    <rPh sb="0" eb="2">
      <t>ハナイ</t>
    </rPh>
    <phoneticPr fontId="16"/>
  </si>
  <si>
    <t>陽歩</t>
    <rPh sb="0" eb="1">
      <t>ヨウ</t>
    </rPh>
    <rPh sb="1" eb="2">
      <t>フ</t>
    </rPh>
    <phoneticPr fontId="16"/>
  </si>
  <si>
    <t>ﾊﾅｲ</t>
  </si>
  <si>
    <t>ﾋﾎ</t>
  </si>
  <si>
    <t>HANAI</t>
  </si>
  <si>
    <t>Hiho</t>
  </si>
  <si>
    <t>C151226</t>
  </si>
  <si>
    <t>2006</t>
  </si>
  <si>
    <t>谷浦</t>
    <rPh sb="0" eb="2">
      <t>タニウラ</t>
    </rPh>
    <phoneticPr fontId="16"/>
  </si>
  <si>
    <t>花怜</t>
    <rPh sb="0" eb="1">
      <t>ハナ</t>
    </rPh>
    <rPh sb="1" eb="2">
      <t>レイ</t>
    </rPh>
    <phoneticPr fontId="16"/>
  </si>
  <si>
    <t>ﾀﾆｳﾗ</t>
  </si>
  <si>
    <t>ｶﾘﾝ</t>
  </si>
  <si>
    <t>TANIURA</t>
  </si>
  <si>
    <t>Karin</t>
  </si>
  <si>
    <t>C151223</t>
  </si>
  <si>
    <t>61</t>
  </si>
  <si>
    <t>内藤</t>
    <rPh sb="0" eb="2">
      <t>ナイトウ</t>
    </rPh>
    <phoneticPr fontId="16"/>
  </si>
  <si>
    <t>千里</t>
    <rPh sb="0" eb="2">
      <t>センリ</t>
    </rPh>
    <phoneticPr fontId="16"/>
  </si>
  <si>
    <t>ﾅｲﾄｳ</t>
  </si>
  <si>
    <t>ｾﾝﾘ</t>
  </si>
  <si>
    <t>NAITO</t>
  </si>
  <si>
    <t>Senri</t>
  </si>
  <si>
    <t>C151231</t>
  </si>
  <si>
    <t>平井</t>
    <rPh sb="0" eb="2">
      <t>ヒライ</t>
    </rPh>
    <phoneticPr fontId="16"/>
  </si>
  <si>
    <t>菜結</t>
    <rPh sb="0" eb="2">
      <t>ナユ</t>
    </rPh>
    <phoneticPr fontId="16"/>
  </si>
  <si>
    <t>ﾋﾗｲ</t>
  </si>
  <si>
    <t>ﾅﾕ</t>
  </si>
  <si>
    <t>HIRAI</t>
  </si>
  <si>
    <t>Nayu</t>
  </si>
  <si>
    <t>63</t>
  </si>
  <si>
    <t>山本</t>
    <rPh sb="0" eb="2">
      <t>ヤマモト</t>
    </rPh>
    <phoneticPr fontId="16"/>
  </si>
  <si>
    <t>真由</t>
    <rPh sb="0" eb="2">
      <t>マユ</t>
    </rPh>
    <phoneticPr fontId="16"/>
  </si>
  <si>
    <t>ﾔﾏﾓﾄ</t>
  </si>
  <si>
    <t>ﾏﾕ</t>
  </si>
  <si>
    <t>YAMAMOTO</t>
  </si>
  <si>
    <t>Mayu</t>
  </si>
  <si>
    <t>C151232</t>
  </si>
  <si>
    <t>篠澤</t>
    <rPh sb="0" eb="2">
      <t>シノザワ</t>
    </rPh>
    <phoneticPr fontId="16"/>
  </si>
  <si>
    <t>都</t>
    <rPh sb="0" eb="1">
      <t>ミヤコ</t>
    </rPh>
    <phoneticPr fontId="16"/>
  </si>
  <si>
    <t>ｼﾉｻﾞﾜ</t>
  </si>
  <si>
    <t>ﾐﾔｺ</t>
  </si>
  <si>
    <t>SHINOZAWA</t>
  </si>
  <si>
    <t>Miyako</t>
  </si>
  <si>
    <t>C151201</t>
  </si>
  <si>
    <t>夏埜</t>
    <rPh sb="0" eb="1">
      <t>ナツ</t>
    </rPh>
    <rPh sb="1" eb="2">
      <t>ノ</t>
    </rPh>
    <phoneticPr fontId="16"/>
  </si>
  <si>
    <t>IKEDA</t>
  </si>
  <si>
    <t>C151202</t>
  </si>
  <si>
    <t>金子</t>
    <rPh sb="0" eb="2">
      <t>カネコ</t>
    </rPh>
    <phoneticPr fontId="16"/>
  </si>
  <si>
    <t>ひなの</t>
  </si>
  <si>
    <t>ｶﾈｺ</t>
  </si>
  <si>
    <t>ﾋﾅﾉ</t>
  </si>
  <si>
    <t>KANEKO</t>
  </si>
  <si>
    <t>Hinano</t>
  </si>
  <si>
    <t>C151203</t>
  </si>
  <si>
    <t>87</t>
  </si>
  <si>
    <t>近澤</t>
    <rPh sb="0" eb="2">
      <t>チカザワ</t>
    </rPh>
    <phoneticPr fontId="16"/>
  </si>
  <si>
    <t>凜音</t>
    <rPh sb="0" eb="1">
      <t>リン</t>
    </rPh>
    <rPh sb="1" eb="2">
      <t>オト</t>
    </rPh>
    <phoneticPr fontId="16"/>
  </si>
  <si>
    <t>ﾁｶｻﾞﾜ</t>
  </si>
  <si>
    <t>ﾘﾄ</t>
  </si>
  <si>
    <t>CHIKAZAWA</t>
  </si>
  <si>
    <t>Rito</t>
  </si>
  <si>
    <t>C151205</t>
  </si>
  <si>
    <t>91</t>
  </si>
  <si>
    <t>岡田</t>
    <rPh sb="0" eb="2">
      <t>オカダ</t>
    </rPh>
    <phoneticPr fontId="16"/>
  </si>
  <si>
    <t>恵理</t>
    <rPh sb="0" eb="2">
      <t>エリ</t>
    </rPh>
    <phoneticPr fontId="16"/>
  </si>
  <si>
    <t>ｵｶﾀﾞ</t>
  </si>
  <si>
    <t>ｴﾘ</t>
  </si>
  <si>
    <t>OKADA</t>
  </si>
  <si>
    <t>Eri</t>
  </si>
  <si>
    <t>C151206</t>
  </si>
  <si>
    <t>72</t>
  </si>
  <si>
    <t>賀川</t>
    <rPh sb="0" eb="2">
      <t>カガワ</t>
    </rPh>
    <phoneticPr fontId="16"/>
  </si>
  <si>
    <t>智行</t>
    <rPh sb="0" eb="2">
      <t>トモユキ</t>
    </rPh>
    <phoneticPr fontId="16"/>
  </si>
  <si>
    <t>ｶｶﾞﾜ</t>
  </si>
  <si>
    <t>ﾄﾓﾕｷ</t>
  </si>
  <si>
    <t>Kagawa</t>
  </si>
  <si>
    <t>Tomoyuki</t>
  </si>
  <si>
    <t>00161811119</t>
  </si>
  <si>
    <t>神明中</t>
    <rPh sb="0" eb="2">
      <t>シンメイ</t>
    </rPh>
    <rPh sb="2" eb="3">
      <t>チュウ</t>
    </rPh>
    <phoneticPr fontId="16"/>
  </si>
  <si>
    <t>新井</t>
    <rPh sb="0" eb="2">
      <t>アライ</t>
    </rPh>
    <phoneticPr fontId="16"/>
  </si>
  <si>
    <t>基心</t>
    <rPh sb="0" eb="1">
      <t>モト</t>
    </rPh>
    <rPh sb="1" eb="2">
      <t>ココロ</t>
    </rPh>
    <phoneticPr fontId="16"/>
  </si>
  <si>
    <t>アライ</t>
  </si>
  <si>
    <t>キシン</t>
  </si>
  <si>
    <t>Arai</t>
  </si>
  <si>
    <t>Kishin</t>
  </si>
  <si>
    <t>杉十小</t>
    <rPh sb="0" eb="1">
      <t>スギ</t>
    </rPh>
    <rPh sb="1" eb="3">
      <t>ジュウショウ</t>
    </rPh>
    <phoneticPr fontId="16"/>
  </si>
  <si>
    <t>80</t>
  </si>
  <si>
    <t>一茉莉</t>
    <rPh sb="0" eb="1">
      <t>イチ</t>
    </rPh>
    <rPh sb="1" eb="3">
      <t>マリ</t>
    </rPh>
    <phoneticPr fontId="16"/>
  </si>
  <si>
    <t>ヒマリ</t>
  </si>
  <si>
    <t>Himari</t>
  </si>
  <si>
    <t>08</t>
    <phoneticPr fontId="1"/>
  </si>
  <si>
    <t>90</t>
  </si>
  <si>
    <t>酒井</t>
    <rPh sb="0" eb="2">
      <t>サカイ</t>
    </rPh>
    <phoneticPr fontId="16"/>
  </si>
  <si>
    <t>耕一</t>
    <rPh sb="0" eb="2">
      <t>コウイチ</t>
    </rPh>
    <phoneticPr fontId="16"/>
  </si>
  <si>
    <t>ｻｶｲ</t>
  </si>
  <si>
    <t>ｺｳｲﾁ</t>
  </si>
  <si>
    <t>Sakai</t>
  </si>
  <si>
    <t>Koichi</t>
  </si>
  <si>
    <t>00081877738</t>
  </si>
  <si>
    <t xml:space="preserve">10 </t>
  </si>
  <si>
    <t xml:space="preserve">24 </t>
  </si>
  <si>
    <t>杉並MEW</t>
    <rPh sb="0" eb="2">
      <t>スギナミ</t>
    </rPh>
    <phoneticPr fontId="16"/>
  </si>
  <si>
    <t>一般男50歳以上_5000m</t>
    <rPh sb="2" eb="3">
      <t>オトコ</t>
    </rPh>
    <phoneticPr fontId="16"/>
  </si>
  <si>
    <t xml:space="preserve">20 </t>
  </si>
  <si>
    <t xml:space="preserve">00 </t>
  </si>
  <si>
    <t>芝</t>
    <rPh sb="0" eb="1">
      <t>シバ</t>
    </rPh>
    <phoneticPr fontId="16"/>
  </si>
  <si>
    <t>祐二</t>
    <rPh sb="0" eb="2">
      <t>ユウジ</t>
    </rPh>
    <phoneticPr fontId="16"/>
  </si>
  <si>
    <t>ﾕｳｼﾞ</t>
  </si>
  <si>
    <t>shiba</t>
  </si>
  <si>
    <t>yuji</t>
  </si>
  <si>
    <t>A01909</t>
  </si>
  <si>
    <t>1962</t>
  </si>
  <si>
    <t>杉並区陸協</t>
    <rPh sb="0" eb="2">
      <t>スギナミ</t>
    </rPh>
    <rPh sb="2" eb="3">
      <t>ク</t>
    </rPh>
    <rPh sb="3" eb="5">
      <t>リクキョウ</t>
    </rPh>
    <phoneticPr fontId="16"/>
  </si>
  <si>
    <t xml:space="preserve">一般男40歳以上_100m </t>
    <rPh sb="2" eb="3">
      <t>オトコ</t>
    </rPh>
    <phoneticPr fontId="16"/>
  </si>
  <si>
    <t>小沼</t>
    <rPh sb="0" eb="2">
      <t>コヌマ</t>
    </rPh>
    <phoneticPr fontId="19"/>
  </si>
  <si>
    <t>俊之</t>
    <rPh sb="0" eb="2">
      <t>トシユキ</t>
    </rPh>
    <phoneticPr fontId="19"/>
  </si>
  <si>
    <t>ｺﾇﾏ</t>
  </si>
  <si>
    <t>ﾄｼﾕｷ</t>
  </si>
  <si>
    <t>Konuma</t>
  </si>
  <si>
    <t>Toshiyuki</t>
  </si>
  <si>
    <t>00076128832</t>
  </si>
  <si>
    <t>男</t>
    <rPh sb="0" eb="1">
      <t>オトコ</t>
    </rPh>
    <phoneticPr fontId="19"/>
  </si>
  <si>
    <t>1980</t>
  </si>
  <si>
    <t>区民大会</t>
    <rPh sb="0" eb="2">
      <t>クミン</t>
    </rPh>
    <rPh sb="2" eb="4">
      <t>タイカイ</t>
    </rPh>
    <phoneticPr fontId="19"/>
  </si>
  <si>
    <t>杉並区陸協</t>
    <rPh sb="0" eb="2">
      <t>スギナミ</t>
    </rPh>
    <rPh sb="2" eb="3">
      <t>ク</t>
    </rPh>
    <rPh sb="3" eb="5">
      <t>リクキョウ</t>
    </rPh>
    <phoneticPr fontId="19"/>
  </si>
  <si>
    <t xml:space="preserve">一般男40歳以上_100m </t>
    <rPh sb="2" eb="3">
      <t>オトコ</t>
    </rPh>
    <phoneticPr fontId="19"/>
  </si>
  <si>
    <t xml:space="preserve">一般男_1500m </t>
    <rPh sb="2" eb="3">
      <t>オトコ</t>
    </rPh>
    <phoneticPr fontId="19"/>
  </si>
  <si>
    <t>安蔵</t>
    <rPh sb="0" eb="2">
      <t>アンゾウ</t>
    </rPh>
    <phoneticPr fontId="16"/>
  </si>
  <si>
    <t>晃太</t>
    <rPh sb="0" eb="2">
      <t>コウタ</t>
    </rPh>
    <phoneticPr fontId="16"/>
  </si>
  <si>
    <t>ｱﾝｿﾞｳ</t>
  </si>
  <si>
    <t>ｺｳﾀ</t>
  </si>
  <si>
    <t>ANZO</t>
  </si>
  <si>
    <t>KOTA</t>
  </si>
  <si>
    <t>00163969438</t>
  </si>
  <si>
    <t>杉並区陸協</t>
    <rPh sb="0" eb="3">
      <t>スギナミク</t>
    </rPh>
    <rPh sb="3" eb="5">
      <t>リクキョウ</t>
    </rPh>
    <phoneticPr fontId="16"/>
  </si>
  <si>
    <t>小檜山</t>
  </si>
  <si>
    <t>江未留</t>
  </si>
  <si>
    <t>ｺﾋﾞﾔﾏ</t>
  </si>
  <si>
    <t>ｴﾐﾙ</t>
  </si>
  <si>
    <t>Kobiyama</t>
  </si>
  <si>
    <t>Emile</t>
  </si>
  <si>
    <t>00066078633</t>
  </si>
  <si>
    <t>杉並区陸協</t>
    <rPh sb="2" eb="3">
      <t>ク</t>
    </rPh>
    <rPh sb="4" eb="5">
      <t>キョウ</t>
    </rPh>
    <phoneticPr fontId="1"/>
  </si>
  <si>
    <t xml:space="preserve">一般男49歳以下_5000m </t>
    <rPh sb="2" eb="3">
      <t>オトコ</t>
    </rPh>
    <rPh sb="6" eb="8">
      <t>イカ</t>
    </rPh>
    <phoneticPr fontId="16"/>
  </si>
  <si>
    <t>渡辺</t>
  </si>
  <si>
    <t>昌輝</t>
  </si>
  <si>
    <t>WATANABE</t>
  </si>
  <si>
    <t>MASAKI</t>
  </si>
  <si>
    <t>00060195829</t>
  </si>
  <si>
    <t>1968</t>
  </si>
  <si>
    <t xml:space="preserve">一般男40歳以上_100m </t>
  </si>
  <si>
    <t xml:space="preserve">一般男50-69歳_砲丸投 </t>
  </si>
  <si>
    <t>三坂</t>
    <rPh sb="0" eb="2">
      <t>ミサカ</t>
    </rPh>
    <phoneticPr fontId="16"/>
  </si>
  <si>
    <t>昭博</t>
    <rPh sb="0" eb="2">
      <t>アキヒロ</t>
    </rPh>
    <phoneticPr fontId="16"/>
  </si>
  <si>
    <t>ﾐｻｶ</t>
  </si>
  <si>
    <t>Misaka</t>
  </si>
  <si>
    <t>Akihiro</t>
  </si>
  <si>
    <t>00076136427</t>
  </si>
  <si>
    <t>59</t>
  </si>
  <si>
    <t>綾萌</t>
    <rPh sb="0" eb="1">
      <t>アヤ</t>
    </rPh>
    <rPh sb="1" eb="2">
      <t>モエ</t>
    </rPh>
    <phoneticPr fontId="16"/>
  </si>
  <si>
    <t>ｱﾔﾒ</t>
  </si>
  <si>
    <t>KATO</t>
  </si>
  <si>
    <t>AYAME</t>
  </si>
  <si>
    <t>00133575731</t>
  </si>
  <si>
    <t>杉並和田中</t>
    <rPh sb="0" eb="2">
      <t>スギナミ</t>
    </rPh>
    <rPh sb="2" eb="5">
      <t>ワダチュウ</t>
    </rPh>
    <phoneticPr fontId="16"/>
  </si>
  <si>
    <t>69</t>
  </si>
  <si>
    <t>渡辺</t>
    <rPh sb="0" eb="2">
      <t>ワタナベ</t>
    </rPh>
    <phoneticPr fontId="16"/>
  </si>
  <si>
    <t>政治</t>
    <rPh sb="0" eb="2">
      <t>マサハル</t>
    </rPh>
    <phoneticPr fontId="16"/>
  </si>
  <si>
    <t>ﾏｻﾊﾙ</t>
  </si>
  <si>
    <t>masaharu</t>
  </si>
  <si>
    <t>E01767</t>
  </si>
  <si>
    <t>1963</t>
  </si>
  <si>
    <t>杉歯</t>
    <rPh sb="0" eb="1">
      <t>スギ</t>
    </rPh>
    <rPh sb="1" eb="2">
      <t>ハ</t>
    </rPh>
    <phoneticPr fontId="16"/>
  </si>
  <si>
    <t>07</t>
    <phoneticPr fontId="1"/>
  </si>
  <si>
    <t>50</t>
  </si>
  <si>
    <t>深町</t>
    <rPh sb="0" eb="2">
      <t>フカマチ</t>
    </rPh>
    <phoneticPr fontId="16"/>
  </si>
  <si>
    <t>柊</t>
    <rPh sb="0" eb="1">
      <t>シュウ</t>
    </rPh>
    <phoneticPr fontId="16"/>
  </si>
  <si>
    <t>ﾌｶﾏﾁ</t>
  </si>
  <si>
    <t>ｼｭｳ</t>
  </si>
  <si>
    <t>Fukamachi</t>
  </si>
  <si>
    <t>Syu</t>
  </si>
  <si>
    <t>C150604</t>
  </si>
  <si>
    <t>杉森中</t>
    <rPh sb="0" eb="2">
      <t>スギモリ</t>
    </rPh>
    <rPh sb="2" eb="3">
      <t>チュウ</t>
    </rPh>
    <phoneticPr fontId="16"/>
  </si>
  <si>
    <t>56</t>
  </si>
  <si>
    <t>山本</t>
  </si>
  <si>
    <t>隼暉</t>
  </si>
  <si>
    <t>ﾊﾔｷ</t>
  </si>
  <si>
    <t>Yamamoto</t>
  </si>
  <si>
    <t>Hayaki</t>
  </si>
  <si>
    <t>B00940</t>
  </si>
  <si>
    <t>中3</t>
  </si>
  <si>
    <t>スポーツマジック</t>
  </si>
  <si>
    <t>河西</t>
    <rPh sb="0" eb="2">
      <t>カワニシ</t>
    </rPh>
    <phoneticPr fontId="16"/>
  </si>
  <si>
    <t>裕</t>
    <rPh sb="0" eb="1">
      <t>ユタカ</t>
    </rPh>
    <phoneticPr fontId="16"/>
  </si>
  <si>
    <t>ｶﾜﾆｼ</t>
  </si>
  <si>
    <t>ﾕﾀｶ</t>
  </si>
  <si>
    <t>KAWANISHI</t>
  </si>
  <si>
    <t>YUTAKA</t>
  </si>
  <si>
    <t>00073014621</t>
  </si>
  <si>
    <t>住友化学</t>
    <rPh sb="0" eb="2">
      <t>スミトモ</t>
    </rPh>
    <rPh sb="2" eb="4">
      <t>カガク</t>
    </rPh>
    <phoneticPr fontId="16"/>
  </si>
  <si>
    <t>35</t>
  </si>
  <si>
    <t>市川</t>
    <rPh sb="0" eb="2">
      <t>イチカワ</t>
    </rPh>
    <phoneticPr fontId="16"/>
  </si>
  <si>
    <t>るり</t>
  </si>
  <si>
    <t>ｲﾁｶﾜ</t>
  </si>
  <si>
    <t>ﾙﾘ</t>
  </si>
  <si>
    <t>Ichikawa</t>
  </si>
  <si>
    <t>Ruri</t>
  </si>
  <si>
    <t>C154001</t>
  </si>
  <si>
    <t>泉南中</t>
    <rPh sb="0" eb="3">
      <t>センナンチュウ</t>
    </rPh>
    <phoneticPr fontId="16"/>
  </si>
  <si>
    <t>拓真</t>
    <rPh sb="0" eb="2">
      <t>タクマ</t>
    </rPh>
    <phoneticPr fontId="16"/>
  </si>
  <si>
    <t>ﾀｸﾏ</t>
  </si>
  <si>
    <t>Ｔakuma</t>
  </si>
  <si>
    <t>00126588838</t>
  </si>
  <si>
    <t>東亜学園高</t>
    <rPh sb="0" eb="2">
      <t>トウア</t>
    </rPh>
    <rPh sb="2" eb="4">
      <t>ガクエン</t>
    </rPh>
    <rPh sb="4" eb="5">
      <t>コウ</t>
    </rPh>
    <phoneticPr fontId="16"/>
  </si>
  <si>
    <t>大芝</t>
    <rPh sb="0" eb="2">
      <t>オオシバ</t>
    </rPh>
    <phoneticPr fontId="16"/>
  </si>
  <si>
    <t>健人</t>
    <rPh sb="0" eb="2">
      <t>タケト</t>
    </rPh>
    <phoneticPr fontId="16"/>
  </si>
  <si>
    <t>ｵｵｼﾊﾞ</t>
  </si>
  <si>
    <t>ﾀｹﾄ</t>
  </si>
  <si>
    <t>Oshiba</t>
  </si>
  <si>
    <t>Ｔaketo</t>
  </si>
  <si>
    <t>00066616631</t>
  </si>
  <si>
    <t>2000</t>
  </si>
  <si>
    <t>東京学芸大</t>
    <rPh sb="0" eb="2">
      <t>トウキョウ</t>
    </rPh>
    <rPh sb="2" eb="5">
      <t>ガクゲイダイ</t>
    </rPh>
    <phoneticPr fontId="16"/>
  </si>
  <si>
    <t>76</t>
  </si>
  <si>
    <t>石坂</t>
    <rPh sb="0" eb="2">
      <t>イシザカ</t>
    </rPh>
    <phoneticPr fontId="16"/>
  </si>
  <si>
    <t>一弘</t>
    <rPh sb="0" eb="2">
      <t>カズヒロ</t>
    </rPh>
    <phoneticPr fontId="16"/>
  </si>
  <si>
    <t>ｲｼｻﾞｶ</t>
  </si>
  <si>
    <t>ｶｽﾞﾋﾛ</t>
  </si>
  <si>
    <t>ISHIZAKA</t>
  </si>
  <si>
    <t>Kazuhiro</t>
  </si>
  <si>
    <t>00082442323</t>
  </si>
  <si>
    <t>東京マスターズ</t>
    <rPh sb="0" eb="2">
      <t>トウキョウ</t>
    </rPh>
    <phoneticPr fontId="16"/>
  </si>
  <si>
    <t>上村</t>
    <rPh sb="0" eb="2">
      <t>カミムラ</t>
    </rPh>
    <phoneticPr fontId="16"/>
  </si>
  <si>
    <t>洋太</t>
    <rPh sb="0" eb="2">
      <t>ヨウタ</t>
    </rPh>
    <phoneticPr fontId="16"/>
  </si>
  <si>
    <t>ｶﾐﾑﾗ</t>
  </si>
  <si>
    <t>ﾋﾛﾀ</t>
  </si>
  <si>
    <t>Kamimura</t>
  </si>
  <si>
    <t>Hirota</t>
  </si>
  <si>
    <t>齋藤</t>
    <rPh sb="0" eb="2">
      <t>サイトウ</t>
    </rPh>
    <phoneticPr fontId="16"/>
  </si>
  <si>
    <t>立樹</t>
    <rPh sb="0" eb="1">
      <t xml:space="preserve">タツ </t>
    </rPh>
    <rPh sb="1" eb="2">
      <t xml:space="preserve">キ </t>
    </rPh>
    <phoneticPr fontId="16"/>
  </si>
  <si>
    <t>ｻｲﾄｳ</t>
  </si>
  <si>
    <t>ﾀﾂｷ</t>
  </si>
  <si>
    <t>Saito</t>
  </si>
  <si>
    <t>Tatsuki</t>
  </si>
  <si>
    <t>00157632327</t>
  </si>
  <si>
    <t>1996</t>
  </si>
  <si>
    <t>東京陸協</t>
    <rPh sb="0" eb="4">
      <t>トウキョウ</t>
    </rPh>
    <phoneticPr fontId="16"/>
  </si>
  <si>
    <t>潤</t>
    <rPh sb="0" eb="1">
      <t>ジュン</t>
    </rPh>
    <phoneticPr fontId="16"/>
  </si>
  <si>
    <t>ｼﾞｭﾝ</t>
  </si>
  <si>
    <t>Tanaka</t>
  </si>
  <si>
    <t>Jun</t>
  </si>
  <si>
    <t>00002814722</t>
  </si>
  <si>
    <t>1984</t>
  </si>
  <si>
    <t>吉平</t>
    <rPh sb="0" eb="2">
      <t>ヨシヒラ</t>
    </rPh>
    <phoneticPr fontId="16"/>
  </si>
  <si>
    <t>拓也</t>
    <rPh sb="0" eb="2">
      <t>タクヤ</t>
    </rPh>
    <phoneticPr fontId="16"/>
  </si>
  <si>
    <t>ﾖｼﾋﾗ</t>
  </si>
  <si>
    <t>ﾀｸﾔ</t>
  </si>
  <si>
    <t>Yoshihira</t>
  </si>
  <si>
    <t>Takuya</t>
  </si>
  <si>
    <t>00098579341</t>
  </si>
  <si>
    <t>1977</t>
  </si>
  <si>
    <t>結城</t>
    <rPh sb="0" eb="2">
      <t>ユウキ</t>
    </rPh>
    <phoneticPr fontId="16"/>
  </si>
  <si>
    <t>貴裕</t>
    <rPh sb="0" eb="2">
      <t>タカヒロ</t>
    </rPh>
    <phoneticPr fontId="16"/>
  </si>
  <si>
    <t>ﾕｳｷ</t>
  </si>
  <si>
    <t>ﾀｶﾋﾛ</t>
  </si>
  <si>
    <t>Yuki</t>
  </si>
  <si>
    <t>Takahiro</t>
  </si>
  <si>
    <t>00071893129</t>
  </si>
  <si>
    <t>中田</t>
    <rPh sb="0" eb="2">
      <t>ナカタ</t>
    </rPh>
    <phoneticPr fontId="16"/>
  </si>
  <si>
    <t>正成</t>
    <rPh sb="0" eb="2">
      <t>マサナリ</t>
    </rPh>
    <phoneticPr fontId="16"/>
  </si>
  <si>
    <t>ﾅｶﾀ</t>
  </si>
  <si>
    <t>ﾏｻﾅﾘ</t>
  </si>
  <si>
    <t>Nakata</t>
  </si>
  <si>
    <t>Masanari</t>
  </si>
  <si>
    <t>00143622422</t>
  </si>
  <si>
    <t>浜田</t>
    <rPh sb="0" eb="2">
      <t>ハマダ</t>
    </rPh>
    <phoneticPr fontId="16"/>
  </si>
  <si>
    <t>湧気</t>
    <rPh sb="0" eb="1">
      <t>ワ</t>
    </rPh>
    <rPh sb="1" eb="2">
      <t>キ</t>
    </rPh>
    <phoneticPr fontId="16"/>
  </si>
  <si>
    <t>ﾊﾏﾀﾞ</t>
  </si>
  <si>
    <t>Hamada</t>
  </si>
  <si>
    <t>00020590016</t>
  </si>
  <si>
    <t>幸村</t>
    <rPh sb="0" eb="2">
      <t>ユキムラ</t>
    </rPh>
    <phoneticPr fontId="16"/>
  </si>
  <si>
    <t>和也</t>
    <rPh sb="0" eb="2">
      <t>カズヤ</t>
    </rPh>
    <phoneticPr fontId="16"/>
  </si>
  <si>
    <t>ﾕｷﾑﾗ</t>
  </si>
  <si>
    <t>ｶｽﾞﾔ</t>
  </si>
  <si>
    <t>YUKIMURA</t>
  </si>
  <si>
    <t>Kazuya</t>
  </si>
  <si>
    <t>00007922626</t>
  </si>
  <si>
    <t>強志</t>
    <rPh sb="0" eb="2">
      <t>ツヨシ</t>
    </rPh>
    <phoneticPr fontId="16"/>
  </si>
  <si>
    <t>ﾂﾖｼ</t>
  </si>
  <si>
    <t>Tsuyoshi</t>
  </si>
  <si>
    <t>E01749</t>
  </si>
  <si>
    <t>1969</t>
  </si>
  <si>
    <t>大曽根</t>
    <rPh sb="0" eb="3">
      <t>オオソネ</t>
    </rPh>
    <phoneticPr fontId="16"/>
  </si>
  <si>
    <t>翼</t>
    <rPh sb="0" eb="1">
      <t>ツバサ</t>
    </rPh>
    <phoneticPr fontId="16"/>
  </si>
  <si>
    <t>ｵｵｿﾈ</t>
  </si>
  <si>
    <t>ﾂﾊﾞｻ</t>
  </si>
  <si>
    <t>osone</t>
  </si>
  <si>
    <t>tsubasa</t>
  </si>
  <si>
    <t>00050619223</t>
  </si>
  <si>
    <t>泉市</t>
  </si>
  <si>
    <t>啓一</t>
  </si>
  <si>
    <t>ｲｽﾞﾐｲﾁ</t>
  </si>
  <si>
    <t>ｹｲｲﾁ</t>
  </si>
  <si>
    <t>Izumiichi</t>
  </si>
  <si>
    <t>Keiichi</t>
  </si>
  <si>
    <t>E01751</t>
  </si>
  <si>
    <t>７</t>
  </si>
  <si>
    <t>一般男40歳以上_100m</t>
  </si>
  <si>
    <t>65</t>
  </si>
  <si>
    <t>一般_走高跳</t>
    <phoneticPr fontId="1"/>
  </si>
  <si>
    <t>01</t>
    <phoneticPr fontId="1"/>
  </si>
  <si>
    <t>岡山</t>
  </si>
  <si>
    <t>進也</t>
  </si>
  <si>
    <t>ｵｶﾔﾏ</t>
  </si>
  <si>
    <t>ｼﾝﾔ</t>
  </si>
  <si>
    <t>okayama</t>
  </si>
  <si>
    <t>shinya</t>
  </si>
  <si>
    <t>00056708632</t>
  </si>
  <si>
    <t>1979</t>
  </si>
  <si>
    <t>一般男40歳以上100m</t>
  </si>
  <si>
    <t>75</t>
  </si>
  <si>
    <t>各務</t>
    <rPh sb="0" eb="2">
      <t>カガミ</t>
    </rPh>
    <phoneticPr fontId="16"/>
  </si>
  <si>
    <t>佐友里</t>
    <rPh sb="0" eb="1">
      <t>サ</t>
    </rPh>
    <rPh sb="1" eb="2">
      <t>ユウ</t>
    </rPh>
    <rPh sb="2" eb="3">
      <t>サト</t>
    </rPh>
    <phoneticPr fontId="16"/>
  </si>
  <si>
    <t>ｶｶﾞﾐ</t>
  </si>
  <si>
    <t>ｻﾕﾘ</t>
  </si>
  <si>
    <t>KAGAMI</t>
  </si>
  <si>
    <t>Sayuri</t>
  </si>
  <si>
    <t>00164001113</t>
  </si>
  <si>
    <t xml:space="preserve">一般女_800m </t>
    <rPh sb="2" eb="3">
      <t>オンナ</t>
    </rPh>
    <phoneticPr fontId="16"/>
  </si>
  <si>
    <t>40</t>
  </si>
  <si>
    <t>大舘</t>
    <rPh sb="0" eb="1">
      <t>オオ</t>
    </rPh>
    <rPh sb="1" eb="2">
      <t>タチ</t>
    </rPh>
    <phoneticPr fontId="16"/>
  </si>
  <si>
    <t>尭春</t>
    <rPh sb="0" eb="2">
      <t>タカハル</t>
    </rPh>
    <phoneticPr fontId="16"/>
  </si>
  <si>
    <t>ｵｵﾀﾞﾁ</t>
  </si>
  <si>
    <t>ﾀｶﾊﾙ</t>
  </si>
  <si>
    <t>OODACHI</t>
  </si>
  <si>
    <t>Takaharu</t>
  </si>
  <si>
    <t>00164001315</t>
  </si>
  <si>
    <t>吉田</t>
    <rPh sb="0" eb="2">
      <t>ヨシダ</t>
    </rPh>
    <phoneticPr fontId="16"/>
  </si>
  <si>
    <t>善博</t>
    <rPh sb="0" eb="2">
      <t>ヨシヒロ</t>
    </rPh>
    <phoneticPr fontId="16"/>
  </si>
  <si>
    <t>ヨシダ</t>
  </si>
  <si>
    <t>ヨシヒロ</t>
  </si>
  <si>
    <t>YOSHIDA</t>
  </si>
  <si>
    <t>YOSHIHIRO</t>
  </si>
  <si>
    <t>E01851</t>
  </si>
  <si>
    <t>1964</t>
  </si>
  <si>
    <t>藤田</t>
    <rPh sb="0" eb="2">
      <t>フジタ</t>
    </rPh>
    <phoneticPr fontId="16"/>
  </si>
  <si>
    <t>輝</t>
    <rPh sb="0" eb="1">
      <t>ヒカル</t>
    </rPh>
    <phoneticPr fontId="16"/>
  </si>
  <si>
    <t>ﾌｼﾞﾀ</t>
  </si>
  <si>
    <t>ﾋｶﾙ</t>
  </si>
  <si>
    <t>Fujita</t>
  </si>
  <si>
    <t>Hikaru</t>
  </si>
  <si>
    <t>00131967835</t>
  </si>
  <si>
    <t>都国分寺高</t>
    <rPh sb="0" eb="1">
      <t>ト</t>
    </rPh>
    <rPh sb="1" eb="4">
      <t>コクブンジ</t>
    </rPh>
    <rPh sb="4" eb="5">
      <t>コウ</t>
    </rPh>
    <phoneticPr fontId="16"/>
  </si>
  <si>
    <t>84</t>
  </si>
  <si>
    <t>成田</t>
  </si>
  <si>
    <t>航輝</t>
  </si>
  <si>
    <t>ﾅﾘﾀ</t>
  </si>
  <si>
    <t>ｺｳｷ</t>
  </si>
  <si>
    <t>Narita</t>
  </si>
  <si>
    <t>Koki</t>
  </si>
  <si>
    <t>00117004619</t>
  </si>
  <si>
    <t>2004</t>
  </si>
  <si>
    <t>高2</t>
    <rPh sb="0" eb="1">
      <t>コウ</t>
    </rPh>
    <phoneticPr fontId="16"/>
  </si>
  <si>
    <t>都杉並高</t>
    <rPh sb="0" eb="1">
      <t>ト</t>
    </rPh>
    <rPh sb="1" eb="3">
      <t>スギナミ</t>
    </rPh>
    <phoneticPr fontId="16"/>
  </si>
  <si>
    <t>吉田</t>
  </si>
  <si>
    <t>涼</t>
  </si>
  <si>
    <t>ﾖｼﾀﾞ</t>
  </si>
  <si>
    <t>ﾘｮｳ</t>
  </si>
  <si>
    <t>Yoshida</t>
  </si>
  <si>
    <t>Ryo</t>
  </si>
  <si>
    <t>00152820119</t>
  </si>
  <si>
    <t>45</t>
  </si>
  <si>
    <t>林</t>
  </si>
  <si>
    <t>稜太</t>
  </si>
  <si>
    <t>ﾊﾔｼ</t>
  </si>
  <si>
    <t>ﾘｮｳﾀ</t>
  </si>
  <si>
    <t>Hayashi</t>
  </si>
  <si>
    <t>Ryota</t>
  </si>
  <si>
    <t>00152820018</t>
  </si>
  <si>
    <t>門脇</t>
  </si>
  <si>
    <t>智弥</t>
  </si>
  <si>
    <t>ｶﾄﾞﾜｷ</t>
  </si>
  <si>
    <t>Kadowaki</t>
  </si>
  <si>
    <t>Tomoya</t>
  </si>
  <si>
    <t>00152819935</t>
  </si>
  <si>
    <t>32</t>
  </si>
  <si>
    <t>新</t>
  </si>
  <si>
    <t>大輝</t>
  </si>
  <si>
    <t>ｱﾀﾗｼ</t>
  </si>
  <si>
    <t>ﾀｲｷ</t>
  </si>
  <si>
    <t>Atarashi</t>
  </si>
  <si>
    <t>Taiki</t>
  </si>
  <si>
    <t>00123042921</t>
  </si>
  <si>
    <t>鈴木</t>
  </si>
  <si>
    <t>涼大</t>
  </si>
  <si>
    <t>00125558733</t>
  </si>
  <si>
    <t>福王</t>
  </si>
  <si>
    <t>勘太</t>
  </si>
  <si>
    <t>ﾌｸｵｳ</t>
  </si>
  <si>
    <t>ｶﾝﾀ</t>
  </si>
  <si>
    <t>Fukuo</t>
  </si>
  <si>
    <t>Kanta</t>
  </si>
  <si>
    <t>00158939136</t>
  </si>
  <si>
    <t>杉山</t>
  </si>
  <si>
    <t>将</t>
  </si>
  <si>
    <t>ｽｷﾞﾔﾏ</t>
  </si>
  <si>
    <t>ｼｮｳ</t>
  </si>
  <si>
    <t>Sugiyama</t>
  </si>
  <si>
    <t>Sho</t>
  </si>
  <si>
    <t>00140031413</t>
  </si>
  <si>
    <t>高校男_砲丸投</t>
    <rPh sb="2" eb="3">
      <t>オトコ</t>
    </rPh>
    <rPh sb="4" eb="7">
      <t>ホウガンナ</t>
    </rPh>
    <phoneticPr fontId="16"/>
  </si>
  <si>
    <t>濵田</t>
  </si>
  <si>
    <t>啓那</t>
  </si>
  <si>
    <t>ｹｲﾅ</t>
  </si>
  <si>
    <t>Keina</t>
  </si>
  <si>
    <t>宮田</t>
  </si>
  <si>
    <t>もも花</t>
  </si>
  <si>
    <t>ﾐﾔﾀ</t>
  </si>
  <si>
    <t>ﾓﾓｶ</t>
  </si>
  <si>
    <t>Miyata</t>
  </si>
  <si>
    <t>Momoka</t>
  </si>
  <si>
    <t>00122996938</t>
  </si>
  <si>
    <t>高校女_800m</t>
    <rPh sb="2" eb="3">
      <t>オンナ</t>
    </rPh>
    <phoneticPr fontId="16"/>
  </si>
  <si>
    <t>55</t>
  </si>
  <si>
    <t>耕野</t>
  </si>
  <si>
    <t>瑠杏</t>
  </si>
  <si>
    <t>ｺｳﾉ</t>
  </si>
  <si>
    <t>ﾙｱﾝ</t>
  </si>
  <si>
    <t>Kono</t>
  </si>
  <si>
    <t>Ruan</t>
  </si>
  <si>
    <t>00128046728</t>
  </si>
  <si>
    <t>中村</t>
  </si>
  <si>
    <t>莉乃</t>
  </si>
  <si>
    <t>ﾅｶﾑﾗ</t>
  </si>
  <si>
    <t>ﾘﾉ</t>
  </si>
  <si>
    <t>Nakamura</t>
  </si>
  <si>
    <t>Rino</t>
  </si>
  <si>
    <t>00129013016</t>
  </si>
  <si>
    <t>田中</t>
    <rPh sb="0" eb="2">
      <t>タナカ</t>
    </rPh>
    <phoneticPr fontId="17"/>
  </si>
  <si>
    <t>匠</t>
    <rPh sb="0" eb="1">
      <t>タクミ</t>
    </rPh>
    <phoneticPr fontId="17"/>
  </si>
  <si>
    <t>Takumi</t>
  </si>
  <si>
    <t>C261341</t>
  </si>
  <si>
    <t>都武蔵附属中</t>
    <rPh sb="0" eb="6">
      <t>トムサシフゾクチュウ</t>
    </rPh>
    <phoneticPr fontId="16"/>
  </si>
  <si>
    <t>安納</t>
    <rPh sb="0" eb="1">
      <t>アン</t>
    </rPh>
    <rPh sb="1" eb="2">
      <t>ノウ</t>
    </rPh>
    <phoneticPr fontId="17"/>
  </si>
  <si>
    <t>大智</t>
    <rPh sb="0" eb="1">
      <t>ダイ</t>
    </rPh>
    <rPh sb="1" eb="2">
      <t>チ</t>
    </rPh>
    <phoneticPr fontId="17"/>
  </si>
  <si>
    <t>ｱﾝﾉｳ</t>
  </si>
  <si>
    <t>Anno</t>
  </si>
  <si>
    <t>Taichi</t>
  </si>
  <si>
    <t>C261345</t>
  </si>
  <si>
    <t>山邉</t>
    <rPh sb="0" eb="2">
      <t>ヤマベ</t>
    </rPh>
    <phoneticPr fontId="16"/>
  </si>
  <si>
    <t>百香</t>
    <rPh sb="0" eb="1">
      <t>モモ</t>
    </rPh>
    <rPh sb="1" eb="2">
      <t>カオル</t>
    </rPh>
    <phoneticPr fontId="16"/>
  </si>
  <si>
    <t>ﾔﾏﾍﾞ</t>
  </si>
  <si>
    <t>ﾓｶ</t>
  </si>
  <si>
    <t>Yamabe</t>
  </si>
  <si>
    <t>Moka</t>
  </si>
  <si>
    <t>C261416</t>
  </si>
  <si>
    <t>森</t>
    <rPh sb="0" eb="1">
      <t>モリ</t>
    </rPh>
    <phoneticPr fontId="17"/>
  </si>
  <si>
    <t>美里</t>
    <rPh sb="0" eb="1">
      <t>ミ</t>
    </rPh>
    <rPh sb="1" eb="2">
      <t>サト</t>
    </rPh>
    <phoneticPr fontId="17"/>
  </si>
  <si>
    <t>ﾓﾘ</t>
  </si>
  <si>
    <t>ﾐｻﾄ</t>
  </si>
  <si>
    <t>Mori</t>
  </si>
  <si>
    <t>Misato</t>
  </si>
  <si>
    <t>C261421</t>
  </si>
  <si>
    <t>南部</t>
    <rPh sb="0" eb="2">
      <t>ナンブ</t>
    </rPh>
    <phoneticPr fontId="16"/>
  </si>
  <si>
    <t>卓也</t>
    <rPh sb="0" eb="2">
      <t>タクヤ</t>
    </rPh>
    <phoneticPr fontId="16"/>
  </si>
  <si>
    <t>ﾅﾝﾌﾞ</t>
  </si>
  <si>
    <t>nambu</t>
  </si>
  <si>
    <t>takuya</t>
  </si>
  <si>
    <t>中瀬中</t>
    <rPh sb="0" eb="2">
      <t>ナカセ</t>
    </rPh>
    <rPh sb="2" eb="3">
      <t>ナカ</t>
    </rPh>
    <phoneticPr fontId="16"/>
  </si>
  <si>
    <t>井口</t>
    <rPh sb="0" eb="2">
      <t>イグチ</t>
    </rPh>
    <phoneticPr fontId="16"/>
  </si>
  <si>
    <t>道春</t>
    <rPh sb="0" eb="2">
      <t>ミチハル</t>
    </rPh>
    <phoneticPr fontId="16"/>
  </si>
  <si>
    <t>ｲｸﾞﾁ</t>
  </si>
  <si>
    <t>ﾐﾁﾊﾙ</t>
  </si>
  <si>
    <t>iguchi</t>
  </si>
  <si>
    <t>michiharu</t>
  </si>
  <si>
    <t>C1517034</t>
  </si>
  <si>
    <t>大西</t>
    <rPh sb="0" eb="2">
      <t>オオニシ</t>
    </rPh>
    <phoneticPr fontId="16"/>
  </si>
  <si>
    <t>俊克</t>
    <rPh sb="0" eb="2">
      <t>トシカツ</t>
    </rPh>
    <phoneticPr fontId="16"/>
  </si>
  <si>
    <t>ｵｵﾆｼ</t>
  </si>
  <si>
    <t>ﾄｼｶﾂ</t>
  </si>
  <si>
    <t>onishi</t>
  </si>
  <si>
    <t>toshikatsu</t>
  </si>
  <si>
    <t>C151706</t>
  </si>
  <si>
    <t>98</t>
  </si>
  <si>
    <t>尾形</t>
    <rPh sb="0" eb="2">
      <t>オガタ</t>
    </rPh>
    <phoneticPr fontId="16"/>
  </si>
  <si>
    <t>照</t>
    <rPh sb="0" eb="1">
      <t>テ</t>
    </rPh>
    <phoneticPr fontId="16"/>
  </si>
  <si>
    <t>ｵｶﾞﾀ</t>
  </si>
  <si>
    <t>ﾃﾙ</t>
  </si>
  <si>
    <t>ogata</t>
  </si>
  <si>
    <t>teru</t>
  </si>
  <si>
    <t>C151712</t>
  </si>
  <si>
    <t>尾澤</t>
    <rPh sb="0" eb="2">
      <t>オザワ</t>
    </rPh>
    <phoneticPr fontId="16"/>
  </si>
  <si>
    <t>樹</t>
    <rPh sb="0" eb="1">
      <t>イツキ</t>
    </rPh>
    <phoneticPr fontId="16"/>
  </si>
  <si>
    <t>ｵｻﾞﾜ</t>
  </si>
  <si>
    <t>ｲﾂｷ</t>
  </si>
  <si>
    <t>ozawa</t>
  </si>
  <si>
    <t>itsuki</t>
  </si>
  <si>
    <t>C151736</t>
  </si>
  <si>
    <t>菅沼</t>
    <rPh sb="0" eb="2">
      <t>スガヌマ</t>
    </rPh>
    <phoneticPr fontId="16"/>
  </si>
  <si>
    <t>琉斗</t>
  </si>
  <si>
    <t>ｽｶﾞﾇﾏ</t>
  </si>
  <si>
    <t>ﾘｭｳﾄ</t>
  </si>
  <si>
    <t>suganuma</t>
  </si>
  <si>
    <t>ryuto</t>
  </si>
  <si>
    <t>C151726</t>
  </si>
  <si>
    <t>85</t>
  </si>
  <si>
    <t>舘野</t>
    <rPh sb="0" eb="2">
      <t>タテノ</t>
    </rPh>
    <phoneticPr fontId="16"/>
  </si>
  <si>
    <t>安輝</t>
  </si>
  <si>
    <t>ﾀﾃﾉ</t>
  </si>
  <si>
    <t>ｱｷﾗ</t>
  </si>
  <si>
    <t>tateno</t>
  </si>
  <si>
    <t>akira</t>
  </si>
  <si>
    <t>C151728</t>
  </si>
  <si>
    <t>川上</t>
    <rPh sb="0" eb="2">
      <t>カワカミ</t>
    </rPh>
    <phoneticPr fontId="16"/>
  </si>
  <si>
    <t>心愛</t>
    <rPh sb="0" eb="1">
      <t>ココロ</t>
    </rPh>
    <rPh sb="1" eb="2">
      <t>アイ</t>
    </rPh>
    <phoneticPr fontId="16"/>
  </si>
  <si>
    <t>ｶﾜｶﾐ</t>
  </si>
  <si>
    <t>ｺｺﾅ</t>
  </si>
  <si>
    <t>kawakami</t>
  </si>
  <si>
    <t>kokona</t>
  </si>
  <si>
    <t>C151807</t>
  </si>
  <si>
    <t>38</t>
  </si>
  <si>
    <t>西迫</t>
    <rPh sb="0" eb="2">
      <t>ニシサコ</t>
    </rPh>
    <phoneticPr fontId="16"/>
  </si>
  <si>
    <t>美央子</t>
    <rPh sb="0" eb="1">
      <t>ウツク</t>
    </rPh>
    <rPh sb="1" eb="2">
      <t>オウ</t>
    </rPh>
    <rPh sb="2" eb="3">
      <t>コ</t>
    </rPh>
    <phoneticPr fontId="16"/>
  </si>
  <si>
    <t>ﾆｼｻｺ</t>
  </si>
  <si>
    <t>ﾐｵｺ</t>
  </si>
  <si>
    <t>nishisako</t>
  </si>
  <si>
    <t>mioko</t>
  </si>
  <si>
    <t>C151808</t>
  </si>
  <si>
    <t>49</t>
  </si>
  <si>
    <t>佳恵</t>
    <rPh sb="0" eb="1">
      <t>ヨシ</t>
    </rPh>
    <rPh sb="1" eb="2">
      <t>メグミ</t>
    </rPh>
    <phoneticPr fontId="16"/>
  </si>
  <si>
    <t>ﾖｼｴ</t>
  </si>
  <si>
    <t>fuzita</t>
  </si>
  <si>
    <t>yoshie</t>
  </si>
  <si>
    <t>C151809</t>
  </si>
  <si>
    <t>94</t>
  </si>
  <si>
    <t>絹</t>
    <rPh sb="0" eb="1">
      <t>キヌ</t>
    </rPh>
    <phoneticPr fontId="16"/>
  </si>
  <si>
    <t>ｼﾙｸ</t>
  </si>
  <si>
    <t>furuta</t>
  </si>
  <si>
    <t>shiruku</t>
  </si>
  <si>
    <t>C151810</t>
  </si>
  <si>
    <t>村上</t>
    <rPh sb="0" eb="2">
      <t>ムラカミ</t>
    </rPh>
    <phoneticPr fontId="16"/>
  </si>
  <si>
    <t>ﾑﾗｶﾐ</t>
  </si>
  <si>
    <t>murakami</t>
  </si>
  <si>
    <t>hinano</t>
  </si>
  <si>
    <t>C151811</t>
  </si>
  <si>
    <t>小林</t>
    <rPh sb="0" eb="2">
      <t>コバヤシ</t>
    </rPh>
    <phoneticPr fontId="16"/>
  </si>
  <si>
    <t>史翔</t>
    <rPh sb="0" eb="1">
      <t>シ</t>
    </rPh>
    <rPh sb="1" eb="2">
      <t>カ</t>
    </rPh>
    <phoneticPr fontId="16"/>
  </si>
  <si>
    <t>ｺﾊﾞﾔｼ</t>
  </si>
  <si>
    <t>ﾌﾐﾄ</t>
  </si>
  <si>
    <t>kobayashi</t>
  </si>
  <si>
    <t>fumito</t>
  </si>
  <si>
    <t>C151701</t>
  </si>
  <si>
    <t>永島</t>
    <rPh sb="0" eb="2">
      <t>ナガシマ</t>
    </rPh>
    <phoneticPr fontId="16"/>
  </si>
  <si>
    <t>航</t>
    <rPh sb="0" eb="1">
      <t>ワタル</t>
    </rPh>
    <phoneticPr fontId="16"/>
  </si>
  <si>
    <t>ﾅｶﾞｼﾏ</t>
  </si>
  <si>
    <t>ﾜﾀﾙ</t>
  </si>
  <si>
    <t>nagashima</t>
  </si>
  <si>
    <t>wataru</t>
  </si>
  <si>
    <t>C151702</t>
  </si>
  <si>
    <t>林</t>
    <rPh sb="0" eb="1">
      <t>ハヤシ</t>
    </rPh>
    <phoneticPr fontId="16"/>
  </si>
  <si>
    <t>和輝</t>
    <rPh sb="0" eb="2">
      <t>カズキ</t>
    </rPh>
    <phoneticPr fontId="16"/>
  </si>
  <si>
    <t>hayashi</t>
  </si>
  <si>
    <t>kazuki</t>
  </si>
  <si>
    <t>C151704</t>
  </si>
  <si>
    <t>守屋</t>
    <rPh sb="0" eb="2">
      <t>モリヤ</t>
    </rPh>
    <phoneticPr fontId="16"/>
  </si>
  <si>
    <t>ﾓﾘﾔ</t>
  </si>
  <si>
    <t>moriya</t>
  </si>
  <si>
    <t>takumi</t>
  </si>
  <si>
    <t>C151705</t>
  </si>
  <si>
    <t>光希</t>
    <rPh sb="0" eb="2">
      <t>コウキ</t>
    </rPh>
    <phoneticPr fontId="16"/>
  </si>
  <si>
    <t>yoshida</t>
  </si>
  <si>
    <t>koki</t>
  </si>
  <si>
    <t>足立</t>
    <rPh sb="0" eb="2">
      <t>アダチ</t>
    </rPh>
    <phoneticPr fontId="16"/>
  </si>
  <si>
    <t>ひなた</t>
  </si>
  <si>
    <t>ｱﾀﾞﾁ</t>
  </si>
  <si>
    <t>ﾋﾅﾀ</t>
  </si>
  <si>
    <t>adachi</t>
  </si>
  <si>
    <t>hinata</t>
  </si>
  <si>
    <t>C151815</t>
  </si>
  <si>
    <t>阿部</t>
    <rPh sb="0" eb="2">
      <t>アベ</t>
    </rPh>
    <phoneticPr fontId="16"/>
  </si>
  <si>
    <t>春日</t>
    <rPh sb="0" eb="2">
      <t>ハルヒ</t>
    </rPh>
    <phoneticPr fontId="16"/>
  </si>
  <si>
    <t>ｱﾍﾞ</t>
  </si>
  <si>
    <t>ﾊﾙﾋ</t>
  </si>
  <si>
    <t>abe</t>
  </si>
  <si>
    <t>haruhi</t>
  </si>
  <si>
    <t>C151816</t>
  </si>
  <si>
    <t>大江</t>
    <rPh sb="0" eb="2">
      <t>オオエ</t>
    </rPh>
    <phoneticPr fontId="16"/>
  </si>
  <si>
    <t>芽生</t>
    <rPh sb="0" eb="2">
      <t>メイ</t>
    </rPh>
    <phoneticPr fontId="16"/>
  </si>
  <si>
    <t>ｵｵｴ</t>
  </si>
  <si>
    <t>ﾒｲ</t>
  </si>
  <si>
    <t>oe</t>
  </si>
  <si>
    <t>mei</t>
  </si>
  <si>
    <t>C151817</t>
  </si>
  <si>
    <t>岡</t>
    <rPh sb="0" eb="1">
      <t>オカ</t>
    </rPh>
    <phoneticPr fontId="16"/>
  </si>
  <si>
    <t>千暖</t>
    <rPh sb="0" eb="1">
      <t>セン</t>
    </rPh>
    <rPh sb="1" eb="2">
      <t>アタタ</t>
    </rPh>
    <phoneticPr fontId="16"/>
  </si>
  <si>
    <t>ｵｶ</t>
  </si>
  <si>
    <t>ﾁﾊﾙ</t>
  </si>
  <si>
    <t>oka</t>
  </si>
  <si>
    <t>chiharu</t>
  </si>
  <si>
    <t>C151818</t>
  </si>
  <si>
    <t>高柳</t>
    <rPh sb="0" eb="2">
      <t>タカヤナギ</t>
    </rPh>
    <phoneticPr fontId="16"/>
  </si>
  <si>
    <t>真瑚</t>
    <rPh sb="0" eb="1">
      <t>シン</t>
    </rPh>
    <rPh sb="1" eb="2">
      <t>コ</t>
    </rPh>
    <phoneticPr fontId="16"/>
  </si>
  <si>
    <t>ﾀｶﾔﾅｷﾞ</t>
  </si>
  <si>
    <t>takayanagi</t>
  </si>
  <si>
    <t>mako</t>
  </si>
  <si>
    <t>C151820</t>
  </si>
  <si>
    <t>村本</t>
    <rPh sb="0" eb="2">
      <t>ムラモト</t>
    </rPh>
    <phoneticPr fontId="16"/>
  </si>
  <si>
    <t>望羽</t>
    <rPh sb="0" eb="1">
      <t>ノゾ</t>
    </rPh>
    <rPh sb="1" eb="2">
      <t>ハネ</t>
    </rPh>
    <phoneticPr fontId="16"/>
  </si>
  <si>
    <t>ﾑﾗﾓﾄ</t>
  </si>
  <si>
    <t>ﾐｳ</t>
  </si>
  <si>
    <t>muramoto</t>
  </si>
  <si>
    <t>miu</t>
  </si>
  <si>
    <t>C151821</t>
  </si>
  <si>
    <t>乃愛</t>
    <rPh sb="0" eb="2">
      <t>ノア</t>
    </rPh>
    <phoneticPr fontId="16"/>
  </si>
  <si>
    <t>ﾉｱ</t>
  </si>
  <si>
    <t>Noa</t>
  </si>
  <si>
    <t>C155224</t>
  </si>
  <si>
    <t>日大二中</t>
    <rPh sb="0" eb="2">
      <t>ニチダイ</t>
    </rPh>
    <rPh sb="2" eb="3">
      <t>2</t>
    </rPh>
    <rPh sb="3" eb="4">
      <t>チュウ</t>
    </rPh>
    <phoneticPr fontId="16"/>
  </si>
  <si>
    <t>54</t>
  </si>
  <si>
    <t>67</t>
  </si>
  <si>
    <t>坂口</t>
    <rPh sb="0" eb="2">
      <t>サカグチ</t>
    </rPh>
    <phoneticPr fontId="16"/>
  </si>
  <si>
    <t>遥菜</t>
    <rPh sb="0" eb="2">
      <t>ハルナ</t>
    </rPh>
    <phoneticPr fontId="16"/>
  </si>
  <si>
    <t>ｻｶｸﾞﾁ</t>
  </si>
  <si>
    <t>ﾊﾙﾅ</t>
  </si>
  <si>
    <t>Sakaguchi</t>
  </si>
  <si>
    <t>Haruna</t>
  </si>
  <si>
    <t>C155227</t>
  </si>
  <si>
    <t>佐藤</t>
  </si>
  <si>
    <t>愛</t>
    <rPh sb="0" eb="1">
      <t>アイ</t>
    </rPh>
    <phoneticPr fontId="16"/>
  </si>
  <si>
    <t>ｱｲ</t>
  </si>
  <si>
    <t>Sato</t>
  </si>
  <si>
    <t>Ai</t>
  </si>
  <si>
    <t>C155228</t>
  </si>
  <si>
    <t>花朋</t>
    <rPh sb="0" eb="1">
      <t>ハナ</t>
    </rPh>
    <rPh sb="1" eb="2">
      <t>トモ</t>
    </rPh>
    <phoneticPr fontId="16"/>
  </si>
  <si>
    <t>C155229</t>
  </si>
  <si>
    <t>石井</t>
    <rPh sb="0" eb="2">
      <t>イシイ</t>
    </rPh>
    <phoneticPr fontId="16"/>
  </si>
  <si>
    <t>心実</t>
    <rPh sb="0" eb="1">
      <t>ココロ</t>
    </rPh>
    <rPh sb="1" eb="2">
      <t>ミ</t>
    </rPh>
    <phoneticPr fontId="16"/>
  </si>
  <si>
    <t>ｲｼｲ</t>
  </si>
  <si>
    <t>ｺｺﾐ</t>
  </si>
  <si>
    <t>Ishii</t>
  </si>
  <si>
    <t>Kokomi</t>
  </si>
  <si>
    <t>C155237</t>
  </si>
  <si>
    <t>彩叶</t>
    <rPh sb="0" eb="1">
      <t>アヤ</t>
    </rPh>
    <rPh sb="1" eb="2">
      <t>カナ</t>
    </rPh>
    <phoneticPr fontId="16"/>
  </si>
  <si>
    <t>ｲﾛﾊ</t>
  </si>
  <si>
    <t>Iroha</t>
  </si>
  <si>
    <t>C155234</t>
  </si>
  <si>
    <t>秋元</t>
    <rPh sb="0" eb="2">
      <t>アキモト</t>
    </rPh>
    <phoneticPr fontId="16"/>
  </si>
  <si>
    <t>雄生</t>
    <rPh sb="0" eb="1">
      <t>オス</t>
    </rPh>
    <rPh sb="1" eb="2">
      <t>イ</t>
    </rPh>
    <phoneticPr fontId="16"/>
  </si>
  <si>
    <t>ｱｷﾓﾄ</t>
  </si>
  <si>
    <t>AKIMOTO</t>
  </si>
  <si>
    <t>00151913828</t>
  </si>
  <si>
    <t>日大鶴ヶ丘高</t>
    <rPh sb="0" eb="5">
      <t>ニチダイツルガオカ</t>
    </rPh>
    <rPh sb="5" eb="6">
      <t>コウ</t>
    </rPh>
    <phoneticPr fontId="16"/>
  </si>
  <si>
    <t>飯髙</t>
    <rPh sb="0" eb="1">
      <t>メシ</t>
    </rPh>
    <rPh sb="1" eb="2">
      <t>タカ</t>
    </rPh>
    <phoneticPr fontId="16"/>
  </si>
  <si>
    <t>雄翔</t>
    <rPh sb="0" eb="1">
      <t>ユウ</t>
    </rPh>
    <rPh sb="1" eb="2">
      <t>カケル</t>
    </rPh>
    <phoneticPr fontId="16"/>
  </si>
  <si>
    <t>ｲｲﾀｶ</t>
  </si>
  <si>
    <t>IITAKA</t>
  </si>
  <si>
    <t>00114129725</t>
  </si>
  <si>
    <t>羽鳥</t>
    <rPh sb="0" eb="2">
      <t>ハトリ</t>
    </rPh>
    <phoneticPr fontId="16"/>
  </si>
  <si>
    <t>魁</t>
    <rPh sb="0" eb="1">
      <t>カイ</t>
    </rPh>
    <phoneticPr fontId="16"/>
  </si>
  <si>
    <t>ﾊﾄﾘ</t>
  </si>
  <si>
    <t>ｶｲ</t>
  </si>
  <si>
    <t>HATORI</t>
  </si>
  <si>
    <t>Kai</t>
  </si>
  <si>
    <t>00123136622</t>
  </si>
  <si>
    <t>水流</t>
    <rPh sb="0" eb="2">
      <t>ツル</t>
    </rPh>
    <phoneticPr fontId="16"/>
  </si>
  <si>
    <t>ﾂﾙ</t>
  </si>
  <si>
    <t>TSURU</t>
  </si>
  <si>
    <t>Shimpei</t>
  </si>
  <si>
    <t>00158974842</t>
  </si>
  <si>
    <t>樋口</t>
    <rPh sb="0" eb="2">
      <t>ヒグチ</t>
    </rPh>
    <phoneticPr fontId="16"/>
  </si>
  <si>
    <t>裕太</t>
    <rPh sb="0" eb="2">
      <t>ユウタ</t>
    </rPh>
    <phoneticPr fontId="16"/>
  </si>
  <si>
    <t>ﾋｸﾞﾁ</t>
  </si>
  <si>
    <t>HIGUCHI</t>
  </si>
  <si>
    <t>00158975136</t>
  </si>
  <si>
    <t>國井</t>
    <rPh sb="0" eb="2">
      <t>クニイ</t>
    </rPh>
    <phoneticPr fontId="16"/>
  </si>
  <si>
    <t>翔太</t>
    <rPh sb="0" eb="2">
      <t>ショウタ</t>
    </rPh>
    <phoneticPr fontId="16"/>
  </si>
  <si>
    <t>ｸﾆｲ</t>
  </si>
  <si>
    <t>KUNII</t>
  </si>
  <si>
    <t>00163802727</t>
  </si>
  <si>
    <t>近藤</t>
    <rPh sb="0" eb="2">
      <t>コンドウ</t>
    </rPh>
    <phoneticPr fontId="16"/>
  </si>
  <si>
    <t>優太</t>
    <rPh sb="0" eb="2">
      <t>ユウタ</t>
    </rPh>
    <phoneticPr fontId="16"/>
  </si>
  <si>
    <t>ｺﾝﾄﾞｳ</t>
  </si>
  <si>
    <t>KONDO</t>
  </si>
  <si>
    <t>00163809835</t>
  </si>
  <si>
    <t>板山</t>
    <rPh sb="0" eb="2">
      <t>イタヤマ</t>
    </rPh>
    <phoneticPr fontId="16"/>
  </si>
  <si>
    <t>心</t>
    <rPh sb="0" eb="1">
      <t>ココロ</t>
    </rPh>
    <phoneticPr fontId="16"/>
  </si>
  <si>
    <t>ｲﾀﾔﾏ</t>
  </si>
  <si>
    <t>ｺｺﾛ</t>
  </si>
  <si>
    <t>ITAYAMA</t>
  </si>
  <si>
    <t>Kokoro</t>
  </si>
  <si>
    <t>00115536122</t>
  </si>
  <si>
    <t>岩本</t>
    <rPh sb="0" eb="2">
      <t>イワモト</t>
    </rPh>
    <phoneticPr fontId="16"/>
  </si>
  <si>
    <t>佳波</t>
    <rPh sb="0" eb="1">
      <t>カ</t>
    </rPh>
    <rPh sb="1" eb="2">
      <t>ナミ</t>
    </rPh>
    <phoneticPr fontId="16"/>
  </si>
  <si>
    <t>ｲﾜﾓﾄ</t>
  </si>
  <si>
    <t>ｶﾅﾐ</t>
  </si>
  <si>
    <t>IWAMOTO</t>
  </si>
  <si>
    <t>Kanami</t>
  </si>
  <si>
    <t>00151913929</t>
  </si>
  <si>
    <t>荻島</t>
    <rPh sb="0" eb="2">
      <t>オギシマ</t>
    </rPh>
    <phoneticPr fontId="16"/>
  </si>
  <si>
    <t>日和</t>
    <rPh sb="0" eb="2">
      <t>ヒヨリ</t>
    </rPh>
    <phoneticPr fontId="16"/>
  </si>
  <si>
    <t>ｵｷﾞｼﾏ</t>
  </si>
  <si>
    <t>ﾋﾖﾘ</t>
  </si>
  <si>
    <t>OGISHIMA</t>
  </si>
  <si>
    <t>Hiyori</t>
  </si>
  <si>
    <t>00114783529</t>
  </si>
  <si>
    <t>新道</t>
    <rPh sb="0" eb="2">
      <t>シンドウ</t>
    </rPh>
    <phoneticPr fontId="16"/>
  </si>
  <si>
    <t>彩子</t>
    <rPh sb="0" eb="2">
      <t>アヤコ</t>
    </rPh>
    <phoneticPr fontId="16"/>
  </si>
  <si>
    <t>ｼﾝﾄﾞｳ</t>
  </si>
  <si>
    <t>ｱﾔｺ</t>
  </si>
  <si>
    <t>SHINDO</t>
  </si>
  <si>
    <t>Ayako</t>
  </si>
  <si>
    <t>00112256724</t>
  </si>
  <si>
    <t>神保</t>
    <rPh sb="0" eb="2">
      <t>ジンボ</t>
    </rPh>
    <phoneticPr fontId="16"/>
  </si>
  <si>
    <t>涼花</t>
    <rPh sb="0" eb="2">
      <t>スズカ</t>
    </rPh>
    <phoneticPr fontId="16"/>
  </si>
  <si>
    <t>ｼﾞﾝﾎﾞ</t>
  </si>
  <si>
    <t>ｽｽﾞｶ</t>
  </si>
  <si>
    <t>JIMBO</t>
  </si>
  <si>
    <t>Suzuka</t>
  </si>
  <si>
    <t>00151914021</t>
  </si>
  <si>
    <t>前田</t>
    <rPh sb="0" eb="2">
      <t>マエダ</t>
    </rPh>
    <phoneticPr fontId="16"/>
  </si>
  <si>
    <t>珠希</t>
    <rPh sb="0" eb="2">
      <t>タマキ</t>
    </rPh>
    <phoneticPr fontId="16"/>
  </si>
  <si>
    <t>ﾏｴﾀﾞ</t>
  </si>
  <si>
    <t>ﾀﾏｷ</t>
  </si>
  <si>
    <t>MAEDA</t>
  </si>
  <si>
    <t>Tamaki</t>
  </si>
  <si>
    <t>00122054519</t>
  </si>
  <si>
    <t>山崎</t>
    <rPh sb="0" eb="2">
      <t>ヤマザキ</t>
    </rPh>
    <phoneticPr fontId="16"/>
  </si>
  <si>
    <t>結萌</t>
    <rPh sb="0" eb="1">
      <t>ケツ</t>
    </rPh>
    <rPh sb="1" eb="2">
      <t>ハジメ</t>
    </rPh>
    <phoneticPr fontId="16"/>
  </si>
  <si>
    <t>ﾔﾏｻﾞｷ</t>
  </si>
  <si>
    <t>ﾕﾒ</t>
  </si>
  <si>
    <t>YAMAZAKI</t>
  </si>
  <si>
    <t>Yume</t>
  </si>
  <si>
    <t>00140927730</t>
  </si>
  <si>
    <t>長崎</t>
    <rPh sb="0" eb="2">
      <t>ナガサキ</t>
    </rPh>
    <phoneticPr fontId="16"/>
  </si>
  <si>
    <t>紗</t>
    <rPh sb="0" eb="1">
      <t>スズ</t>
    </rPh>
    <phoneticPr fontId="16"/>
  </si>
  <si>
    <t>ﾅｶﾞｻｷ</t>
  </si>
  <si>
    <t>ｽｽﾞ</t>
  </si>
  <si>
    <t>NAGASAKI</t>
  </si>
  <si>
    <t>Suzu</t>
  </si>
  <si>
    <t>00152908732</t>
  </si>
  <si>
    <t>村田</t>
    <rPh sb="0" eb="2">
      <t>ムラタ</t>
    </rPh>
    <phoneticPr fontId="16"/>
  </si>
  <si>
    <t>帆風</t>
    <rPh sb="0" eb="1">
      <t>ホ</t>
    </rPh>
    <rPh sb="1" eb="2">
      <t>フウ</t>
    </rPh>
    <phoneticPr fontId="16"/>
  </si>
  <si>
    <t>ﾑﾗﾀ</t>
  </si>
  <si>
    <t>ﾎﾉｶ</t>
  </si>
  <si>
    <t>MURATA</t>
  </si>
  <si>
    <t>Honoka</t>
  </si>
  <si>
    <t>00137660023</t>
  </si>
  <si>
    <t>57</t>
  </si>
  <si>
    <t>加瀬</t>
    <rPh sb="0" eb="2">
      <t>カセ</t>
    </rPh>
    <phoneticPr fontId="16"/>
  </si>
  <si>
    <t>悠菜</t>
    <rPh sb="0" eb="2">
      <t>ユウナ</t>
    </rPh>
    <phoneticPr fontId="16"/>
  </si>
  <si>
    <t>ｶｾ</t>
  </si>
  <si>
    <t>KASE</t>
  </si>
  <si>
    <t>00158979140</t>
  </si>
  <si>
    <t>高瀬</t>
    <rPh sb="0" eb="2">
      <t>タカセ</t>
    </rPh>
    <phoneticPr fontId="16"/>
  </si>
  <si>
    <t>理恵</t>
    <rPh sb="0" eb="2">
      <t>リエ</t>
    </rPh>
    <phoneticPr fontId="16"/>
  </si>
  <si>
    <t>ﾀｶｾ</t>
  </si>
  <si>
    <t>ﾘｴ</t>
  </si>
  <si>
    <t>TAKASE</t>
  </si>
  <si>
    <t>Rie</t>
  </si>
  <si>
    <t>00158978846</t>
  </si>
  <si>
    <t>染谷</t>
    <rPh sb="0" eb="2">
      <t>ソメヤ</t>
    </rPh>
    <phoneticPr fontId="16"/>
  </si>
  <si>
    <t>優寿香</t>
    <rPh sb="0" eb="1">
      <t>ヤサ</t>
    </rPh>
    <rPh sb="1" eb="2">
      <t>コトブキ</t>
    </rPh>
    <rPh sb="2" eb="3">
      <t>カオル</t>
    </rPh>
    <phoneticPr fontId="16"/>
  </si>
  <si>
    <t>ｿﾒﾔ</t>
  </si>
  <si>
    <t>ﾕｽﾞｶ</t>
  </si>
  <si>
    <t>SOMEYA</t>
  </si>
  <si>
    <t>Yuzuka</t>
  </si>
  <si>
    <t>00158979847</t>
  </si>
  <si>
    <t>みなみ</t>
  </si>
  <si>
    <t>ﾐﾅﾐ</t>
  </si>
  <si>
    <t>YAMADA</t>
  </si>
  <si>
    <t>Minami</t>
  </si>
  <si>
    <t>00128972736</t>
  </si>
  <si>
    <t>菅原</t>
    <rPh sb="0" eb="2">
      <t>スガワラ</t>
    </rPh>
    <phoneticPr fontId="16"/>
  </si>
  <si>
    <t>真緒</t>
    <rPh sb="0" eb="2">
      <t>マオ</t>
    </rPh>
    <phoneticPr fontId="16"/>
  </si>
  <si>
    <t>ｽｶﾞﾜﾗ</t>
  </si>
  <si>
    <t>ﾏｵ</t>
  </si>
  <si>
    <t>SUGAWARA</t>
  </si>
  <si>
    <t>Mao</t>
  </si>
  <si>
    <t>00129169230</t>
  </si>
  <si>
    <t>吉川</t>
    <rPh sb="0" eb="2">
      <t>キッカワ</t>
    </rPh>
    <phoneticPr fontId="16"/>
  </si>
  <si>
    <t>由珠</t>
    <rPh sb="0" eb="1">
      <t>ユウ</t>
    </rPh>
    <rPh sb="1" eb="2">
      <t>タマ</t>
    </rPh>
    <phoneticPr fontId="16"/>
  </si>
  <si>
    <t>ｷｯｶﾜ</t>
  </si>
  <si>
    <t>ﾕｽﾞ</t>
  </si>
  <si>
    <t>KIKKAWA</t>
  </si>
  <si>
    <t>Yuzu</t>
  </si>
  <si>
    <t>00163802929</t>
  </si>
  <si>
    <t>伊藤</t>
    <rPh sb="0" eb="2">
      <t>イトウ</t>
    </rPh>
    <phoneticPr fontId="16"/>
  </si>
  <si>
    <t>美咲</t>
    <rPh sb="0" eb="2">
      <t>ミサキ</t>
    </rPh>
    <phoneticPr fontId="16"/>
  </si>
  <si>
    <t>ｲﾄｳ</t>
  </si>
  <si>
    <t>ﾐｻｷ</t>
  </si>
  <si>
    <t>ITO</t>
  </si>
  <si>
    <t>Misaki</t>
  </si>
  <si>
    <t>00163832023</t>
  </si>
  <si>
    <t>土佐</t>
    <rPh sb="0" eb="2">
      <t>トサ</t>
    </rPh>
    <phoneticPr fontId="16"/>
  </si>
  <si>
    <t>和音</t>
    <rPh sb="0" eb="2">
      <t>カズネ</t>
    </rPh>
    <phoneticPr fontId="16"/>
  </si>
  <si>
    <t>ﾄｻ</t>
  </si>
  <si>
    <t>ｶｽﾞﾈ</t>
  </si>
  <si>
    <t>TOSA</t>
  </si>
  <si>
    <t>Kazune</t>
  </si>
  <si>
    <t>00163809936</t>
  </si>
  <si>
    <t>中嶌</t>
    <rPh sb="0" eb="2">
      <t>ナカシマ</t>
    </rPh>
    <phoneticPr fontId="16"/>
  </si>
  <si>
    <t>美羽</t>
    <rPh sb="0" eb="2">
      <t>ミハネ</t>
    </rPh>
    <phoneticPr fontId="16"/>
  </si>
  <si>
    <t>ﾅｶｼﾏ</t>
  </si>
  <si>
    <t>NAKASHIMA</t>
  </si>
  <si>
    <t>Miu</t>
  </si>
  <si>
    <t>00163810019</t>
  </si>
  <si>
    <t>一志</t>
    <rPh sb="0" eb="2">
      <t>イチシ</t>
    </rPh>
    <phoneticPr fontId="16"/>
  </si>
  <si>
    <t>雄大</t>
    <rPh sb="0" eb="2">
      <t>ユウダイ</t>
    </rPh>
    <phoneticPr fontId="16"/>
  </si>
  <si>
    <t>ｲｯｼ</t>
  </si>
  <si>
    <t>ﾕｳﾀﾞｲ</t>
  </si>
  <si>
    <t>ISSHI</t>
  </si>
  <si>
    <t>YUDAI</t>
  </si>
  <si>
    <t>東田小</t>
    <rPh sb="0" eb="2">
      <t>ヒガシダ</t>
    </rPh>
    <rPh sb="2" eb="3">
      <t>ショウ</t>
    </rPh>
    <phoneticPr fontId="16"/>
  </si>
  <si>
    <t>福田</t>
    <rPh sb="0" eb="2">
      <t>フクダ</t>
    </rPh>
    <phoneticPr fontId="16"/>
  </si>
  <si>
    <t>隼颯</t>
    <rPh sb="0" eb="1">
      <t>ハヤブサ</t>
    </rPh>
    <rPh sb="1" eb="2">
      <t>ハヤテ</t>
    </rPh>
    <phoneticPr fontId="16"/>
  </si>
  <si>
    <t>ﾌｸﾀﾞ</t>
  </si>
  <si>
    <t>ﾊﾔﾃ</t>
  </si>
  <si>
    <t>Fukuda</t>
  </si>
  <si>
    <t>Hayate</t>
  </si>
  <si>
    <t>C150901</t>
  </si>
  <si>
    <t>東田中</t>
    <rPh sb="0" eb="2">
      <t>ヒガシタ</t>
    </rPh>
    <phoneticPr fontId="16"/>
  </si>
  <si>
    <t>楓穏</t>
    <rPh sb="0" eb="1">
      <t>カエデ</t>
    </rPh>
    <rPh sb="1" eb="2">
      <t>オン</t>
    </rPh>
    <phoneticPr fontId="16"/>
  </si>
  <si>
    <t>ｶｵﾝ</t>
  </si>
  <si>
    <t>Kaon</t>
  </si>
  <si>
    <t>C150902</t>
  </si>
  <si>
    <t>岩村</t>
    <rPh sb="0" eb="2">
      <t>イワムラ</t>
    </rPh>
    <phoneticPr fontId="16"/>
  </si>
  <si>
    <t>直美</t>
    <rPh sb="0" eb="2">
      <t>ナオミ</t>
    </rPh>
    <phoneticPr fontId="16"/>
  </si>
  <si>
    <t>ｲﾜﾑﾗ</t>
  </si>
  <si>
    <t>ﾅｵﾐ</t>
  </si>
  <si>
    <t>Iwamura</t>
  </si>
  <si>
    <t>Naomi</t>
  </si>
  <si>
    <t>00016745528</t>
  </si>
  <si>
    <t>マラソン完走C</t>
    <rPh sb="4" eb="6">
      <t>カンソウ</t>
    </rPh>
    <phoneticPr fontId="16"/>
  </si>
  <si>
    <t>濱本</t>
    <rPh sb="0" eb="2">
      <t>ハマモト</t>
    </rPh>
    <phoneticPr fontId="16"/>
  </si>
  <si>
    <t>みよ子</t>
    <rPh sb="2" eb="3">
      <t>コ</t>
    </rPh>
    <phoneticPr fontId="16"/>
  </si>
  <si>
    <t>ﾊﾏﾓﾄ</t>
  </si>
  <si>
    <t>ﾐﾖｺ</t>
  </si>
  <si>
    <t>Hamamoto</t>
  </si>
  <si>
    <t>Miyoko</t>
  </si>
  <si>
    <t>00056702222</t>
  </si>
  <si>
    <t>1954</t>
  </si>
  <si>
    <t xml:space="preserve">一般女_5000m </t>
    <rPh sb="2" eb="3">
      <t>オンナ</t>
    </rPh>
    <phoneticPr fontId="16"/>
  </si>
  <si>
    <t>海宝</t>
    <rPh sb="0" eb="2">
      <t>カイホウ</t>
    </rPh>
    <phoneticPr fontId="16"/>
  </si>
  <si>
    <t>大輝</t>
    <rPh sb="0" eb="2">
      <t>ダイキ</t>
    </rPh>
    <phoneticPr fontId="16"/>
  </si>
  <si>
    <t>ｶｲﾎｳ</t>
  </si>
  <si>
    <t>ﾀﾞｲｷ</t>
  </si>
  <si>
    <t>KAIHO</t>
  </si>
  <si>
    <t>Daiki</t>
  </si>
  <si>
    <t>00141863326</t>
  </si>
  <si>
    <t>2003</t>
  </si>
  <si>
    <t>高3</t>
    <rPh sb="0" eb="1">
      <t>コウ</t>
    </rPh>
    <phoneticPr fontId="16"/>
  </si>
  <si>
    <t>明中八王子高</t>
    <rPh sb="0" eb="1">
      <t>メイ</t>
    </rPh>
    <rPh sb="1" eb="2">
      <t>ナカ</t>
    </rPh>
    <rPh sb="2" eb="5">
      <t>ハチオウジ</t>
    </rPh>
    <rPh sb="5" eb="6">
      <t>コウ</t>
    </rPh>
    <phoneticPr fontId="16"/>
  </si>
  <si>
    <t>日眞里</t>
    <rPh sb="0" eb="1">
      <t>ヒ</t>
    </rPh>
    <rPh sb="1" eb="2">
      <t>マ</t>
    </rPh>
    <rPh sb="2" eb="3">
      <t>リ</t>
    </rPh>
    <phoneticPr fontId="19"/>
  </si>
  <si>
    <t>ﾋﾏﾘ</t>
  </si>
  <si>
    <t>女</t>
    <rPh sb="0" eb="1">
      <t>オンナ</t>
    </rPh>
    <phoneticPr fontId="19"/>
  </si>
  <si>
    <t>小6</t>
    <rPh sb="0" eb="1">
      <t>ショウ</t>
    </rPh>
    <phoneticPr fontId="19"/>
  </si>
  <si>
    <t>桃井四小</t>
    <rPh sb="0" eb="2">
      <t>モモイ</t>
    </rPh>
    <rPh sb="2" eb="3">
      <t>４</t>
    </rPh>
    <rPh sb="3" eb="4">
      <t>ショウ</t>
    </rPh>
    <phoneticPr fontId="19"/>
  </si>
  <si>
    <t xml:space="preserve">小学4年以上_800m </t>
    <rPh sb="3" eb="4">
      <t>ネン</t>
    </rPh>
    <rPh sb="4" eb="6">
      <t>イジョウ</t>
    </rPh>
    <phoneticPr fontId="19"/>
  </si>
  <si>
    <t>真美花</t>
    <rPh sb="0" eb="2">
      <t>マミ</t>
    </rPh>
    <rPh sb="2" eb="3">
      <t>ハナ</t>
    </rPh>
    <phoneticPr fontId="16"/>
  </si>
  <si>
    <t>ﾏﾐｶ</t>
  </si>
  <si>
    <t>Mamika</t>
  </si>
  <si>
    <t>桃四小</t>
    <rPh sb="0" eb="1">
      <t>モモ</t>
    </rPh>
    <rPh sb="1" eb="2">
      <t>ヨン</t>
    </rPh>
    <rPh sb="2" eb="3">
      <t>ショウ</t>
    </rPh>
    <phoneticPr fontId="16"/>
  </si>
  <si>
    <t>瀧川</t>
    <rPh sb="0" eb="2">
      <t>タキガワ</t>
    </rPh>
    <phoneticPr fontId="16"/>
  </si>
  <si>
    <t>清人</t>
    <rPh sb="0" eb="2">
      <t>キヨヒト</t>
    </rPh>
    <phoneticPr fontId="16"/>
  </si>
  <si>
    <t>ﾀｷｶﾞﾜ</t>
  </si>
  <si>
    <t>ｷﾖﾋﾄ</t>
  </si>
  <si>
    <t>takigawa</t>
  </si>
  <si>
    <t>kiyohito</t>
  </si>
  <si>
    <t>00045939232</t>
  </si>
  <si>
    <t>1953</t>
  </si>
  <si>
    <t>陸友会</t>
    <rPh sb="0" eb="1">
      <t>リク</t>
    </rPh>
    <rPh sb="1" eb="2">
      <t>トモ</t>
    </rPh>
    <rPh sb="2" eb="3">
      <t>カイ</t>
    </rPh>
    <phoneticPr fontId="16"/>
  </si>
  <si>
    <t xml:space="preserve">一般男60歳以上_60m </t>
    <rPh sb="2" eb="3">
      <t>オトコ</t>
    </rPh>
    <phoneticPr fontId="16"/>
  </si>
  <si>
    <t>塙田</t>
    <rPh sb="0" eb="2">
      <t>ハナワダ</t>
    </rPh>
    <phoneticPr fontId="16"/>
  </si>
  <si>
    <t>祐大</t>
    <rPh sb="0" eb="1">
      <t>ユウ</t>
    </rPh>
    <rPh sb="1" eb="2">
      <t>ダイ</t>
    </rPh>
    <phoneticPr fontId="16"/>
  </si>
  <si>
    <t>ﾊﾅﾜﾀﾞ</t>
  </si>
  <si>
    <t>Hanawada</t>
  </si>
  <si>
    <t>00142227826</t>
  </si>
  <si>
    <t>海城高</t>
    <phoneticPr fontId="1"/>
  </si>
  <si>
    <t>大久保</t>
    <rPh sb="0" eb="3">
      <t>オオクボ</t>
    </rPh>
    <phoneticPr fontId="16"/>
  </si>
  <si>
    <t>勝明</t>
    <rPh sb="0" eb="2">
      <t>カツアキ</t>
    </rPh>
    <phoneticPr fontId="16"/>
  </si>
  <si>
    <t>ｵｵｸﾎﾞ</t>
  </si>
  <si>
    <t>ｶﾂｱｷ</t>
  </si>
  <si>
    <t>Okubo</t>
  </si>
  <si>
    <t>Katsuaki</t>
  </si>
  <si>
    <t>00056736835</t>
  </si>
  <si>
    <t>1965</t>
  </si>
  <si>
    <t>済美山RC</t>
  </si>
  <si>
    <t xml:space="preserve">一般男_400m </t>
    <rPh sb="2" eb="3">
      <t>オトコ</t>
    </rPh>
    <phoneticPr fontId="16"/>
  </si>
  <si>
    <t>克仁</t>
    <rPh sb="0" eb="2">
      <t>カツヒト</t>
    </rPh>
    <phoneticPr fontId="16"/>
  </si>
  <si>
    <t>ｶﾂﾋﾄ</t>
  </si>
  <si>
    <t>Katsuhito</t>
  </si>
  <si>
    <t>00082447126</t>
  </si>
  <si>
    <t>1978</t>
  </si>
  <si>
    <t>侑実</t>
    <rPh sb="0" eb="2">
      <t>ユウミ</t>
    </rPh>
    <phoneticPr fontId="16"/>
  </si>
  <si>
    <t>ﾕｳﾐ</t>
  </si>
  <si>
    <t>Oka</t>
  </si>
  <si>
    <t>Yuumi</t>
  </si>
  <si>
    <t>S01232</t>
  </si>
  <si>
    <t>杉並Jr.陸上クラブ</t>
  </si>
  <si>
    <t>飼手</t>
    <rPh sb="0" eb="2">
      <t>カイテ</t>
    </rPh>
    <phoneticPr fontId="16"/>
  </si>
  <si>
    <t>実鈴</t>
    <rPh sb="0" eb="2">
      <t>ミスズ</t>
    </rPh>
    <phoneticPr fontId="16"/>
  </si>
  <si>
    <t>ｶｲﾃ</t>
  </si>
  <si>
    <t>ﾐｽｽﾞ</t>
  </si>
  <si>
    <t>Kaite</t>
  </si>
  <si>
    <t>Misuzu</t>
  </si>
  <si>
    <t>S01228</t>
  </si>
  <si>
    <t>サラ</t>
  </si>
  <si>
    <t>ｻﾗ</t>
  </si>
  <si>
    <t>Sara</t>
  </si>
  <si>
    <t>S01229</t>
  </si>
  <si>
    <t>小春</t>
    <rPh sb="0" eb="2">
      <t>コハル</t>
    </rPh>
    <phoneticPr fontId="16"/>
  </si>
  <si>
    <t>ｺﾊﾙ</t>
  </si>
  <si>
    <t>Koharu</t>
  </si>
  <si>
    <t>S01230</t>
  </si>
  <si>
    <t>広大</t>
    <rPh sb="0" eb="2">
      <t>コウダイ</t>
    </rPh>
    <phoneticPr fontId="16"/>
  </si>
  <si>
    <t>Koudai</t>
  </si>
  <si>
    <t>S01231</t>
  </si>
  <si>
    <t>快斗</t>
    <rPh sb="0" eb="2">
      <t>カイト</t>
    </rPh>
    <phoneticPr fontId="16"/>
  </si>
  <si>
    <t>ｶｲﾄ</t>
  </si>
  <si>
    <t>Kaito</t>
  </si>
  <si>
    <t>S01235</t>
  </si>
  <si>
    <t>近藤</t>
    <rPh sb="0" eb="2">
      <t>コn</t>
    </rPh>
    <phoneticPr fontId="16"/>
  </si>
  <si>
    <t>りう</t>
  </si>
  <si>
    <t>ﾘｳ</t>
  </si>
  <si>
    <t>RIU</t>
  </si>
  <si>
    <t>筑波大学附属小</t>
  </si>
  <si>
    <t>和彦</t>
    <rPh sb="0" eb="2">
      <t>カズヒコ</t>
    </rPh>
    <phoneticPr fontId="16"/>
  </si>
  <si>
    <t>ｶｽﾞﾋｺ</t>
  </si>
  <si>
    <t>Ｓakai</t>
  </si>
  <si>
    <t>Ｋazuhiko</t>
  </si>
  <si>
    <t xml:space="preserve">00123893026 </t>
  </si>
  <si>
    <t>1956</t>
  </si>
  <si>
    <t>東京マスターズ</t>
  </si>
  <si>
    <t>青木</t>
  </si>
  <si>
    <t>みのり</t>
  </si>
  <si>
    <t>ｱｵｷ</t>
  </si>
  <si>
    <t>ﾐﾉﾘ</t>
  </si>
  <si>
    <t>Aoki</t>
  </si>
  <si>
    <t>Minori</t>
  </si>
  <si>
    <t>00123672829</t>
  </si>
  <si>
    <t>東京ﾏｽﾀｰｽﾞ</t>
  </si>
  <si>
    <t>一般女_100m</t>
    <rPh sb="0" eb="3">
      <t>イッパンジョ</t>
    </rPh>
    <phoneticPr fontId="16"/>
  </si>
  <si>
    <t>竹井</t>
  </si>
  <si>
    <t>尚也</t>
  </si>
  <si>
    <t>ﾀｹｲ</t>
  </si>
  <si>
    <t>ﾅｵﾔ</t>
  </si>
  <si>
    <t>TAKEI</t>
  </si>
  <si>
    <t>Naoya</t>
  </si>
  <si>
    <t xml:space="preserve"> 71735326</t>
  </si>
  <si>
    <t>1991</t>
  </si>
  <si>
    <t>東大クラブ</t>
  </si>
  <si>
    <t>岩竹</t>
  </si>
  <si>
    <t>燦</t>
  </si>
  <si>
    <t>ｲﾜﾀｹ</t>
  </si>
  <si>
    <t>ﾋｶﾘ</t>
  </si>
  <si>
    <t>IWATAKE</t>
  </si>
  <si>
    <t>Hikari</t>
  </si>
  <si>
    <t>00097893137</t>
  </si>
  <si>
    <t>東農工大</t>
  </si>
  <si>
    <t>松本</t>
    <rPh sb="0" eb="2">
      <t>マツモト</t>
    </rPh>
    <phoneticPr fontId="16"/>
  </si>
  <si>
    <t>壮士郎</t>
    <rPh sb="0" eb="2">
      <t>ソウシ</t>
    </rPh>
    <rPh sb="2" eb="3">
      <t>ロウ</t>
    </rPh>
    <phoneticPr fontId="16"/>
  </si>
  <si>
    <t>ﾏﾂﾓﾄ</t>
  </si>
  <si>
    <t>ｿｳｼﾛｳ</t>
  </si>
  <si>
    <t>Matsumoto</t>
  </si>
  <si>
    <t>Soshiro</t>
  </si>
  <si>
    <t>2021</t>
  </si>
  <si>
    <t>浜田山小</t>
  </si>
  <si>
    <t>慧</t>
    <rPh sb="0" eb="1">
      <t>ケイ</t>
    </rPh>
    <phoneticPr fontId="16"/>
  </si>
  <si>
    <t>ｹｲ</t>
  </si>
  <si>
    <t>Watanabe</t>
  </si>
  <si>
    <t>Kei</t>
  </si>
  <si>
    <t>財前</t>
    <rPh sb="0" eb="2">
      <t>ザイゼン</t>
    </rPh>
    <phoneticPr fontId="16"/>
  </si>
  <si>
    <t>英司</t>
    <rPh sb="0" eb="2">
      <t>エイジ</t>
    </rPh>
    <phoneticPr fontId="16"/>
  </si>
  <si>
    <t>ｻﾞｲｾﾞﾝ</t>
  </si>
  <si>
    <t>ｴｲｼﾞ</t>
  </si>
  <si>
    <t>Zaizen</t>
  </si>
  <si>
    <t>Eiji</t>
  </si>
  <si>
    <t>栗木</t>
    <rPh sb="0" eb="2">
      <t>クリキ</t>
    </rPh>
    <phoneticPr fontId="16"/>
  </si>
  <si>
    <t>仁之</t>
    <rPh sb="0" eb="1">
      <t>ヒトシ</t>
    </rPh>
    <rPh sb="1" eb="2">
      <t>シ</t>
    </rPh>
    <phoneticPr fontId="16"/>
  </si>
  <si>
    <t>ｸﾘｷ</t>
  </si>
  <si>
    <t>ﾋﾄｼ</t>
  </si>
  <si>
    <t>Kuriki</t>
  </si>
  <si>
    <t>Hitoshi</t>
  </si>
  <si>
    <t>00163940730</t>
  </si>
  <si>
    <t>健至</t>
    <rPh sb="0" eb="2">
      <t>ケンジ</t>
    </rPh>
    <phoneticPr fontId="16"/>
  </si>
  <si>
    <t>ｱﾗｲ</t>
  </si>
  <si>
    <t>00163986538</t>
  </si>
  <si>
    <t>1972</t>
  </si>
  <si>
    <t>荷本</t>
    <rPh sb="0" eb="1">
      <t>カ</t>
    </rPh>
    <rPh sb="1" eb="2">
      <t>モト</t>
    </rPh>
    <phoneticPr fontId="17"/>
  </si>
  <si>
    <t>純生</t>
    <rPh sb="0" eb="1">
      <t>ジュン</t>
    </rPh>
    <rPh sb="1" eb="2">
      <t>ナマ</t>
    </rPh>
    <phoneticPr fontId="17"/>
  </si>
  <si>
    <t>ｶﾓﾄ</t>
  </si>
  <si>
    <t>ｼﾞｭﾝﾅ</t>
  </si>
  <si>
    <t>Kamoto</t>
  </si>
  <si>
    <t>Jyunna</t>
  </si>
  <si>
    <t>女</t>
    <rPh sb="0" eb="1">
      <t>オンナ</t>
    </rPh>
    <phoneticPr fontId="17"/>
  </si>
  <si>
    <t>小6</t>
    <rPh sb="0" eb="1">
      <t>ショウ</t>
    </rPh>
    <phoneticPr fontId="17"/>
  </si>
  <si>
    <t>区民大会</t>
    <rPh sb="0" eb="2">
      <t>クミン</t>
    </rPh>
    <rPh sb="2" eb="4">
      <t>タイカイ</t>
    </rPh>
    <phoneticPr fontId="17"/>
  </si>
  <si>
    <t xml:space="preserve">小学4年以上_100m </t>
    <rPh sb="3" eb="4">
      <t>ネン</t>
    </rPh>
    <rPh sb="4" eb="6">
      <t>イジョウ</t>
    </rPh>
    <phoneticPr fontId="17"/>
  </si>
  <si>
    <t xml:space="preserve">小学4年以上_走幅跳 </t>
    <rPh sb="3" eb="4">
      <t>ネン</t>
    </rPh>
    <rPh sb="4" eb="6">
      <t>イジョウ</t>
    </rPh>
    <phoneticPr fontId="17"/>
  </si>
  <si>
    <t>泉</t>
    <rPh sb="0" eb="1">
      <t>イズミ</t>
    </rPh>
    <phoneticPr fontId="19"/>
  </si>
  <si>
    <t>泰子</t>
    <rPh sb="0" eb="2">
      <t>ヤスコ</t>
    </rPh>
    <phoneticPr fontId="19"/>
  </si>
  <si>
    <t>ｲｽﾞﾐ</t>
  </si>
  <si>
    <t>ﾔｽｺ</t>
  </si>
  <si>
    <t>Izumi</t>
  </si>
  <si>
    <t>Yasuko</t>
  </si>
  <si>
    <t>00123890225</t>
  </si>
  <si>
    <t>区民大会</t>
    <rPh sb="0" eb="4">
      <t>クミンタイカイ</t>
    </rPh>
    <phoneticPr fontId="19"/>
  </si>
  <si>
    <t xml:space="preserve">一般女50歳以上_60m </t>
  </si>
  <si>
    <t>00</t>
    <phoneticPr fontId="1"/>
  </si>
  <si>
    <t>09</t>
    <phoneticPr fontId="1"/>
  </si>
  <si>
    <t>03</t>
    <phoneticPr fontId="1"/>
  </si>
  <si>
    <t>常見</t>
  </si>
  <si>
    <t>聡</t>
  </si>
  <si>
    <t>ﾂﾈﾐ</t>
  </si>
  <si>
    <t>ｻﾄｼ</t>
  </si>
  <si>
    <t>Tsunemi</t>
  </si>
  <si>
    <t>Satoshi</t>
  </si>
  <si>
    <t>00056523627</t>
  </si>
  <si>
    <t>記録会</t>
    <phoneticPr fontId="1"/>
  </si>
  <si>
    <t>WAVE-TC</t>
  </si>
  <si>
    <t>知永</t>
  </si>
  <si>
    <t>ﾁｴ</t>
  </si>
  <si>
    <t>Chie</t>
  </si>
  <si>
    <t>00038358330</t>
  </si>
  <si>
    <t>1973</t>
  </si>
  <si>
    <t>記録会</t>
  </si>
  <si>
    <t>一般女_100m</t>
  </si>
  <si>
    <t>和史</t>
  </si>
  <si>
    <t>ｶｽﾞｼ</t>
  </si>
  <si>
    <t>Kazushi</t>
  </si>
  <si>
    <t>小2</t>
  </si>
  <si>
    <t>小平１４小</t>
  </si>
  <si>
    <t>耕介</t>
  </si>
  <si>
    <t>ｺｳｽｹ</t>
  </si>
  <si>
    <t>SUGIYAMA</t>
  </si>
  <si>
    <t>Kosuke</t>
  </si>
  <si>
    <t>00155596334</t>
  </si>
  <si>
    <t>1975</t>
  </si>
  <si>
    <t>神奈川M</t>
  </si>
  <si>
    <t xml:space="preserve">一般男49歳以下_砲丸投 </t>
    <rPh sb="2" eb="3">
      <t>オトコ</t>
    </rPh>
    <rPh sb="6" eb="8">
      <t>イカ</t>
    </rPh>
    <phoneticPr fontId="16"/>
  </si>
  <si>
    <t>05</t>
    <phoneticPr fontId="1"/>
  </si>
  <si>
    <t>青柳</t>
  </si>
  <si>
    <t>弘之</t>
  </si>
  <si>
    <t>ｱｵﾔｷﾞ</t>
  </si>
  <si>
    <t>ﾋﾛﾕｷ</t>
  </si>
  <si>
    <t>Hiroyuki</t>
  </si>
  <si>
    <t>00153971127</t>
  </si>
  <si>
    <t>千葉ﾏｽﾀｰｽﾞ</t>
  </si>
  <si>
    <t>大﨑</t>
  </si>
  <si>
    <t>崚矢</t>
  </si>
  <si>
    <t>ｵｵｻｷ</t>
  </si>
  <si>
    <t>ﾘｮｳﾔ</t>
  </si>
  <si>
    <t>Ohsaki</t>
  </si>
  <si>
    <t>Ryohya</t>
  </si>
  <si>
    <t>`00032744424</t>
  </si>
  <si>
    <t>1999</t>
  </si>
  <si>
    <t>東京陸協</t>
  </si>
  <si>
    <t>高尾</t>
  </si>
  <si>
    <t>俊之</t>
  </si>
  <si>
    <t>ﾀｶｵ</t>
  </si>
  <si>
    <t>Takao</t>
  </si>
  <si>
    <t>E01754</t>
  </si>
  <si>
    <t>1987</t>
  </si>
  <si>
    <t xml:space="preserve">一般男49歳以下_5000m </t>
  </si>
  <si>
    <t>白石</t>
  </si>
  <si>
    <t>健祐</t>
  </si>
  <si>
    <t>ｼﾗｲｼ</t>
  </si>
  <si>
    <t>ｹﾝｽｹ</t>
  </si>
  <si>
    <t>Shiraishi</t>
  </si>
  <si>
    <t>Kensuke</t>
  </si>
  <si>
    <t>C290353</t>
  </si>
  <si>
    <t>中2</t>
  </si>
  <si>
    <t>府中二中</t>
  </si>
  <si>
    <t xml:space="preserve">中学男2-3_年1500m </t>
  </si>
  <si>
    <t>小松</t>
  </si>
  <si>
    <t>靖史</t>
  </si>
  <si>
    <t>ｺﾏﾂ</t>
  </si>
  <si>
    <t>ﾔｽｼ</t>
  </si>
  <si>
    <t>KOMATSU</t>
  </si>
  <si>
    <t>YASUSHI</t>
  </si>
  <si>
    <t>00138871836</t>
  </si>
  <si>
    <t>1970</t>
  </si>
  <si>
    <t>一般男50歳以上_5000m</t>
  </si>
  <si>
    <t>慎一郎</t>
    <rPh sb="0" eb="3">
      <t>シンイチロウ</t>
    </rPh>
    <phoneticPr fontId="16"/>
  </si>
  <si>
    <t>ｼﾝｲﾁﾛｳ</t>
  </si>
  <si>
    <t>Kobayashi</t>
  </si>
  <si>
    <t>Shinichiro</t>
  </si>
  <si>
    <t>00002586627</t>
  </si>
  <si>
    <t>記録会</t>
    <rPh sb="0" eb="2">
      <t>キロク</t>
    </rPh>
    <rPh sb="2" eb="3">
      <t>カイ</t>
    </rPh>
    <phoneticPr fontId="16"/>
  </si>
  <si>
    <t>千葉</t>
    <rPh sb="0" eb="2">
      <t>チバ</t>
    </rPh>
    <phoneticPr fontId="16"/>
  </si>
  <si>
    <t>碧大</t>
    <rPh sb="0" eb="1">
      <t>アオイ</t>
    </rPh>
    <rPh sb="1" eb="2">
      <t>ダイ</t>
    </rPh>
    <phoneticPr fontId="16"/>
  </si>
  <si>
    <t>ﾁﾊﾞ</t>
  </si>
  <si>
    <t>ｱｵﾄ</t>
  </si>
  <si>
    <t>Chiba</t>
  </si>
  <si>
    <t>Aoto</t>
  </si>
  <si>
    <t>00133182523</t>
  </si>
  <si>
    <t>2001</t>
  </si>
  <si>
    <t>41</t>
  </si>
  <si>
    <t>大塚</t>
    <rPh sb="0" eb="2">
      <t>オオツカ</t>
    </rPh>
    <phoneticPr fontId="16"/>
  </si>
  <si>
    <t>玲於</t>
    <rPh sb="0" eb="2">
      <t>レイオ</t>
    </rPh>
    <phoneticPr fontId="16"/>
  </si>
  <si>
    <t>ｵｵﾂｶ</t>
  </si>
  <si>
    <t>Otsuka</t>
  </si>
  <si>
    <t>00120223717</t>
  </si>
  <si>
    <t>82</t>
  </si>
  <si>
    <t>横山</t>
    <rPh sb="0" eb="2">
      <t>ヨコヤマ</t>
    </rPh>
    <phoneticPr fontId="16"/>
  </si>
  <si>
    <t>翔也</t>
    <rPh sb="0" eb="2">
      <t>ショウヤ</t>
    </rPh>
    <phoneticPr fontId="16"/>
  </si>
  <si>
    <t>ﾖｺﾔﾏ</t>
  </si>
  <si>
    <t>ｼｮｳﾔ</t>
  </si>
  <si>
    <t>Yokoyama</t>
  </si>
  <si>
    <t>Shoya</t>
  </si>
  <si>
    <t>00104752928</t>
  </si>
  <si>
    <t>土方</t>
    <rPh sb="0" eb="2">
      <t>ヒジカタ</t>
    </rPh>
    <phoneticPr fontId="16"/>
  </si>
  <si>
    <t>起樹</t>
    <rPh sb="0" eb="1">
      <t>オ</t>
    </rPh>
    <rPh sb="1" eb="2">
      <t>キ</t>
    </rPh>
    <phoneticPr fontId="16"/>
  </si>
  <si>
    <t>ﾋｼﾞｶﾀ</t>
  </si>
  <si>
    <t>Hijikata</t>
  </si>
  <si>
    <t>00121590321</t>
  </si>
  <si>
    <t>2002</t>
  </si>
  <si>
    <t>小田</t>
    <rPh sb="0" eb="2">
      <t>オダ</t>
    </rPh>
    <phoneticPr fontId="16"/>
  </si>
  <si>
    <t>豪生</t>
    <rPh sb="0" eb="2">
      <t>ゴウナマ</t>
    </rPh>
    <phoneticPr fontId="16"/>
  </si>
  <si>
    <t>ｵﾀﾞ</t>
  </si>
  <si>
    <t>ｺﾞｳｷ</t>
  </si>
  <si>
    <t>oda</t>
  </si>
  <si>
    <t>gouki</t>
  </si>
  <si>
    <t>00037765634</t>
  </si>
  <si>
    <t>AgaiN</t>
  </si>
  <si>
    <t>トルーシュ</t>
  </si>
  <si>
    <t>誠治ニコライ</t>
  </si>
  <si>
    <t>ﾄﾙｰｼｭ</t>
  </si>
  <si>
    <t>ｾｲｼﾞﾆｺﾗｲ</t>
  </si>
  <si>
    <t>Trush</t>
  </si>
  <si>
    <t>SeijiNikolai</t>
  </si>
  <si>
    <t>BESTSPORTS</t>
  </si>
  <si>
    <t>尾崎</t>
  </si>
  <si>
    <t>蒼利</t>
  </si>
  <si>
    <t>Ozaki</t>
  </si>
  <si>
    <t>眞嶋</t>
  </si>
  <si>
    <t>大輔</t>
  </si>
  <si>
    <t>ﾏｼﾏ</t>
  </si>
  <si>
    <t>ﾀﾞｲｽｹ</t>
  </si>
  <si>
    <t>Mashima</t>
  </si>
  <si>
    <t>Daisuke</t>
  </si>
  <si>
    <t>立山</t>
  </si>
  <si>
    <t>ﾀﾁﾔﾏ</t>
  </si>
  <si>
    <t>ｱﾗﾀ</t>
  </si>
  <si>
    <t>Tachiyama</t>
  </si>
  <si>
    <t>Arata</t>
  </si>
  <si>
    <t>江藤</t>
  </si>
  <si>
    <t>航晟</t>
  </si>
  <si>
    <t>ｴﾄｳ</t>
  </si>
  <si>
    <t>ｺｳｾｲ</t>
  </si>
  <si>
    <t>Eto</t>
  </si>
  <si>
    <t>Kosei</t>
  </si>
  <si>
    <t>平野</t>
  </si>
  <si>
    <t>竣大</t>
  </si>
  <si>
    <t>ﾋﾗﾉ</t>
  </si>
  <si>
    <t>ｼｭﾝﾀ</t>
  </si>
  <si>
    <t>Hirano</t>
  </si>
  <si>
    <t>Shunta</t>
  </si>
  <si>
    <t>新田</t>
  </si>
  <si>
    <t>成優</t>
  </si>
  <si>
    <t>ﾆｯﾀ</t>
  </si>
  <si>
    <t>ｾｲﾕｳ</t>
  </si>
  <si>
    <t>Nitta</t>
  </si>
  <si>
    <t>Seiyu</t>
  </si>
  <si>
    <t>伊勢崎</t>
  </si>
  <si>
    <t>夢人</t>
  </si>
  <si>
    <t>ｲｾｻﾞｷ</t>
  </si>
  <si>
    <t>ﾕﾒﾄ</t>
  </si>
  <si>
    <t>Isezaki</t>
  </si>
  <si>
    <t>Yumeto</t>
  </si>
  <si>
    <t>雄里</t>
  </si>
  <si>
    <t>小5</t>
  </si>
  <si>
    <t>緑川</t>
  </si>
  <si>
    <t>弦成</t>
  </si>
  <si>
    <t>ﾐﾄﾞﾘｶﾜ</t>
  </si>
  <si>
    <t>ｹﾞﾝｾｲ</t>
  </si>
  <si>
    <t>Midorikawa</t>
  </si>
  <si>
    <t>Gensei</t>
  </si>
  <si>
    <t>山口</t>
  </si>
  <si>
    <t>修平</t>
  </si>
  <si>
    <t>ｼｭｳﾍｲ</t>
  </si>
  <si>
    <t>Shuhei</t>
  </si>
  <si>
    <t>横江</t>
  </si>
  <si>
    <t>豪</t>
  </si>
  <si>
    <t>ﾖｺｴ</t>
  </si>
  <si>
    <t>ｺﾞｳ</t>
  </si>
  <si>
    <t>Yokoe</t>
  </si>
  <si>
    <t>Go</t>
  </si>
  <si>
    <t>増田</t>
    <rPh sb="0" eb="2">
      <t>マスダ</t>
    </rPh>
    <phoneticPr fontId="16"/>
  </si>
  <si>
    <t>ﾏｽﾀﾞ</t>
  </si>
  <si>
    <t>Masuda</t>
  </si>
  <si>
    <t>松木</t>
  </si>
  <si>
    <t>陽和</t>
  </si>
  <si>
    <t>ﾏﾂｷ</t>
  </si>
  <si>
    <t>Matsuki</t>
  </si>
  <si>
    <t>住田</t>
  </si>
  <si>
    <t>香乃</t>
  </si>
  <si>
    <t>ｽﾐﾀ</t>
  </si>
  <si>
    <t>Sumita</t>
  </si>
  <si>
    <t>天音</t>
    <rPh sb="0" eb="2">
      <t>アマネ</t>
    </rPh>
    <phoneticPr fontId="16"/>
  </si>
  <si>
    <t>ｿﾗﾈ</t>
  </si>
  <si>
    <t>Sorane</t>
  </si>
  <si>
    <t>尻無濱</t>
  </si>
  <si>
    <t>せな</t>
  </si>
  <si>
    <t>ｼﾘﾅｼﾊﾏ</t>
  </si>
  <si>
    <t>ｾﾅ</t>
  </si>
  <si>
    <t>Shirinashihama</t>
  </si>
  <si>
    <t>Sena</t>
  </si>
  <si>
    <t>岸本</t>
  </si>
  <si>
    <t>花</t>
  </si>
  <si>
    <t>ｷｼﾓﾄ</t>
  </si>
  <si>
    <t>ﾊﾅ</t>
  </si>
  <si>
    <t>Kishimoto</t>
  </si>
  <si>
    <t>Hana</t>
  </si>
  <si>
    <t>常田</t>
  </si>
  <si>
    <t>咲帆</t>
  </si>
  <si>
    <t>ﾄｷﾀﾞ</t>
  </si>
  <si>
    <t>ｻﾎ</t>
  </si>
  <si>
    <t>Tokida</t>
  </si>
  <si>
    <t>Saho</t>
  </si>
  <si>
    <t>遠藤</t>
  </si>
  <si>
    <t>詩野</t>
  </si>
  <si>
    <t>ｴﾝﾄﾞｳ</t>
  </si>
  <si>
    <t>ｼﾉ</t>
  </si>
  <si>
    <t>Endo</t>
  </si>
  <si>
    <t>濱谷</t>
    <rPh sb="0" eb="1">
      <t>ハマ</t>
    </rPh>
    <rPh sb="1" eb="2">
      <t>タニ</t>
    </rPh>
    <phoneticPr fontId="16"/>
  </si>
  <si>
    <t>悟</t>
    <rPh sb="0" eb="1">
      <t>サトル</t>
    </rPh>
    <phoneticPr fontId="16"/>
  </si>
  <si>
    <t>ﾊﾏﾀﾆ</t>
  </si>
  <si>
    <t>ｻﾄﾙ</t>
  </si>
  <si>
    <t>HAMATANI</t>
  </si>
  <si>
    <t>Satoru</t>
  </si>
  <si>
    <t>00056723831</t>
  </si>
  <si>
    <t>1971</t>
  </si>
  <si>
    <t>CR2東日本</t>
  </si>
  <si>
    <t>北</t>
    <rPh sb="0" eb="1">
      <t>キタ</t>
    </rPh>
    <phoneticPr fontId="17"/>
  </si>
  <si>
    <t>真理子</t>
    <rPh sb="0" eb="3">
      <t>マリコ</t>
    </rPh>
    <phoneticPr fontId="17"/>
  </si>
  <si>
    <t>ｷﾀ</t>
  </si>
  <si>
    <t>ﾏﾘｺ</t>
  </si>
  <si>
    <t>Kita</t>
  </si>
  <si>
    <t>Mariko</t>
  </si>
  <si>
    <t>00140779735</t>
  </si>
  <si>
    <t>1983</t>
  </si>
  <si>
    <t>記録会</t>
    <rPh sb="0" eb="2">
      <t>キロク</t>
    </rPh>
    <rPh sb="2" eb="3">
      <t>カイ</t>
    </rPh>
    <phoneticPr fontId="17"/>
  </si>
  <si>
    <t>Eaglerun</t>
  </si>
  <si>
    <t>神谷</t>
    <rPh sb="0" eb="2">
      <t>カミタニ</t>
    </rPh>
    <phoneticPr fontId="16"/>
  </si>
  <si>
    <t>優子</t>
    <rPh sb="0" eb="2">
      <t>ユウコ</t>
    </rPh>
    <phoneticPr fontId="16"/>
  </si>
  <si>
    <t>ｶﾐﾀﾆ</t>
  </si>
  <si>
    <t>ﾕｳｺ</t>
  </si>
  <si>
    <t>Kamitani</t>
  </si>
  <si>
    <t>Yuko</t>
  </si>
  <si>
    <t>00140321718</t>
  </si>
  <si>
    <t>清水</t>
    <rPh sb="0" eb="2">
      <t>シミズ</t>
    </rPh>
    <phoneticPr fontId="16"/>
  </si>
  <si>
    <t>隆太郎</t>
    <rPh sb="0" eb="3">
      <t>リュウ</t>
    </rPh>
    <phoneticPr fontId="16"/>
  </si>
  <si>
    <t>ｼﾐｽﾞ</t>
  </si>
  <si>
    <t>ﾘｭｳﾀﾛｳ</t>
  </si>
  <si>
    <t>Shimizu</t>
  </si>
  <si>
    <t>Ryutaro</t>
  </si>
  <si>
    <t>00058909536</t>
  </si>
  <si>
    <t>GLAC</t>
  </si>
  <si>
    <t>原田</t>
    <rPh sb="0" eb="2">
      <t>ハラダ</t>
    </rPh>
    <phoneticPr fontId="16"/>
  </si>
  <si>
    <t>景人</t>
    <rPh sb="0" eb="2">
      <t>カゲト</t>
    </rPh>
    <phoneticPr fontId="16"/>
  </si>
  <si>
    <t>ﾊﾗﾀﾞ</t>
  </si>
  <si>
    <t>ｶｹﾞﾄ</t>
  </si>
  <si>
    <t>HARADA</t>
  </si>
  <si>
    <t>Kageto</t>
  </si>
  <si>
    <t>00046098633</t>
  </si>
  <si>
    <t>KMC陸上ク</t>
    <rPh sb="3" eb="5">
      <t>リクジョウ</t>
    </rPh>
    <phoneticPr fontId="16"/>
  </si>
  <si>
    <t>遙風</t>
    <rPh sb="0" eb="2">
      <t>ハルカ</t>
    </rPh>
    <phoneticPr fontId="16"/>
  </si>
  <si>
    <t>ﾊﾙｶ</t>
  </si>
  <si>
    <t>Haruka</t>
  </si>
  <si>
    <t>00122960222</t>
  </si>
  <si>
    <t>柴田</t>
    <rPh sb="0" eb="2">
      <t>シバタ</t>
    </rPh>
    <phoneticPr fontId="16"/>
  </si>
  <si>
    <t>征輝</t>
    <rPh sb="0" eb="2">
      <t>モトキ</t>
    </rPh>
    <phoneticPr fontId="16"/>
  </si>
  <si>
    <t>ｼﾊﾞﾀ</t>
  </si>
  <si>
    <t>ﾓﾄｷ</t>
  </si>
  <si>
    <t>SHIBATA</t>
  </si>
  <si>
    <t>Motoki</t>
  </si>
  <si>
    <t>00129437430</t>
  </si>
  <si>
    <t>嶋津</t>
    <rPh sb="0" eb="2">
      <t>シマヅ</t>
    </rPh>
    <phoneticPr fontId="16"/>
  </si>
  <si>
    <t>愛海</t>
    <rPh sb="0" eb="2">
      <t>マリン</t>
    </rPh>
    <phoneticPr fontId="16"/>
  </si>
  <si>
    <t>ｼﾏﾂﾞ</t>
  </si>
  <si>
    <t>ﾏﾘﾝ</t>
  </si>
  <si>
    <t>SHIMAZU</t>
  </si>
  <si>
    <t>Marin</t>
  </si>
  <si>
    <t>00128336326</t>
  </si>
  <si>
    <t>村山</t>
    <rPh sb="0" eb="2">
      <t>ムラヤマ</t>
    </rPh>
    <phoneticPr fontId="16"/>
  </si>
  <si>
    <t>樟乃介</t>
    <rPh sb="0" eb="3">
      <t>ショウノスケ</t>
    </rPh>
    <phoneticPr fontId="16"/>
  </si>
  <si>
    <t>ﾑﾗﾔﾏ</t>
  </si>
  <si>
    <t>ｼｮｳﾉｽｹ</t>
  </si>
  <si>
    <t>MURAYAMA</t>
  </si>
  <si>
    <t>Shounosuke</t>
  </si>
  <si>
    <t>00144278733</t>
  </si>
  <si>
    <t>中原</t>
    <rPh sb="0" eb="2">
      <t>ナカハラ</t>
    </rPh>
    <phoneticPr fontId="16"/>
  </si>
  <si>
    <t>靖仁</t>
    <rPh sb="0" eb="2">
      <t>ヤスヒト</t>
    </rPh>
    <phoneticPr fontId="16"/>
  </si>
  <si>
    <t>ﾅｶﾊﾗ</t>
  </si>
  <si>
    <t>ﾔｽﾋﾄ</t>
  </si>
  <si>
    <t>NAKAHARA</t>
  </si>
  <si>
    <t>Yasuhito</t>
  </si>
  <si>
    <t>00144279027</t>
  </si>
  <si>
    <t>藪内</t>
    <rPh sb="0" eb="2">
      <t>ヤブウチ</t>
    </rPh>
    <phoneticPr fontId="16"/>
  </si>
  <si>
    <t>彰人</t>
    <rPh sb="0" eb="2">
      <t>アキト</t>
    </rPh>
    <phoneticPr fontId="16"/>
  </si>
  <si>
    <t>ﾔﾌﾞｳﾁ</t>
  </si>
  <si>
    <t>ｱｷﾄ</t>
  </si>
  <si>
    <t>YABUCHI</t>
  </si>
  <si>
    <t>Akito</t>
  </si>
  <si>
    <t>申請中</t>
  </si>
  <si>
    <t>杉山</t>
    <rPh sb="0" eb="2">
      <t>スギヤマ</t>
    </rPh>
    <phoneticPr fontId="16"/>
  </si>
  <si>
    <t>諒</t>
    <rPh sb="0" eb="1">
      <t>リョウ</t>
    </rPh>
    <phoneticPr fontId="16"/>
  </si>
  <si>
    <t>昊大</t>
    <rPh sb="0" eb="2">
      <t>コウダイ</t>
    </rPh>
    <phoneticPr fontId="16"/>
  </si>
  <si>
    <t>HASHIMOTO</t>
  </si>
  <si>
    <t>00154093729</t>
  </si>
  <si>
    <t>悠斗</t>
    <rPh sb="0" eb="2">
      <t>ユウト</t>
    </rPh>
    <phoneticPr fontId="16"/>
  </si>
  <si>
    <t>00154093830</t>
  </si>
  <si>
    <t>元木</t>
    <rPh sb="0" eb="2">
      <t>モトキ</t>
    </rPh>
    <phoneticPr fontId="16"/>
  </si>
  <si>
    <t>雄介</t>
    <rPh sb="0" eb="2">
      <t>ユウスケ</t>
    </rPh>
    <phoneticPr fontId="16"/>
  </si>
  <si>
    <t>ﾕｳｽｹ</t>
  </si>
  <si>
    <t>MOTOKI</t>
  </si>
  <si>
    <t>Yusuke</t>
  </si>
  <si>
    <t>00154094124</t>
  </si>
  <si>
    <t>葛西</t>
    <rPh sb="0" eb="2">
      <t>カサイ</t>
    </rPh>
    <phoneticPr fontId="16"/>
  </si>
  <si>
    <t>翔大</t>
    <rPh sb="0" eb="2">
      <t>ショウタ</t>
    </rPh>
    <phoneticPr fontId="16"/>
  </si>
  <si>
    <t>ｶｻｲ</t>
  </si>
  <si>
    <t>KASAI</t>
  </si>
  <si>
    <t>Syota</t>
  </si>
  <si>
    <t>00154094326</t>
  </si>
  <si>
    <t>植田</t>
    <rPh sb="0" eb="2">
      <t>ウエダ</t>
    </rPh>
    <phoneticPr fontId="16"/>
  </si>
  <si>
    <t>翔己</t>
    <rPh sb="0" eb="2">
      <t>トキ</t>
    </rPh>
    <phoneticPr fontId="16"/>
  </si>
  <si>
    <t>ｳｴﾀﾞ</t>
  </si>
  <si>
    <t>ﾄｷ</t>
  </si>
  <si>
    <t>UEDA</t>
  </si>
  <si>
    <t>Toki</t>
  </si>
  <si>
    <t>00154094831</t>
  </si>
  <si>
    <t>清原</t>
    <rPh sb="0" eb="2">
      <t>キヨハラ</t>
    </rPh>
    <phoneticPr fontId="16"/>
  </si>
  <si>
    <t>紳太郎</t>
    <rPh sb="0" eb="3">
      <t>シンタロウ</t>
    </rPh>
    <phoneticPr fontId="16"/>
  </si>
  <si>
    <t>ｷﾖﾊﾗ</t>
  </si>
  <si>
    <t>ｼﾝﾀﾛｳ</t>
  </si>
  <si>
    <t>KIYOHARA</t>
  </si>
  <si>
    <t>Shintaro</t>
  </si>
  <si>
    <t>00154094932</t>
  </si>
  <si>
    <t>舞斗</t>
    <rPh sb="0" eb="2">
      <t>マイト</t>
    </rPh>
    <phoneticPr fontId="16"/>
  </si>
  <si>
    <t>ﾏｲﾄ</t>
  </si>
  <si>
    <t>FUKUDA</t>
  </si>
  <si>
    <t>Maito</t>
  </si>
  <si>
    <t>00155781633</t>
  </si>
  <si>
    <t>SATO</t>
  </si>
  <si>
    <t>00144279633</t>
  </si>
  <si>
    <t>理子</t>
    <rPh sb="0" eb="2">
      <t>リコ</t>
    </rPh>
    <phoneticPr fontId="16"/>
  </si>
  <si>
    <t>ﾘｺ</t>
  </si>
  <si>
    <t>Riko</t>
  </si>
  <si>
    <t>00144279734</t>
  </si>
  <si>
    <t>松田</t>
    <rPh sb="0" eb="2">
      <t>マツダ</t>
    </rPh>
    <phoneticPr fontId="16"/>
  </si>
  <si>
    <t>悠楽</t>
    <rPh sb="0" eb="2">
      <t>ユラ</t>
    </rPh>
    <phoneticPr fontId="16"/>
  </si>
  <si>
    <t>ﾏﾂﾀﾞ</t>
  </si>
  <si>
    <t>ﾕﾗ</t>
  </si>
  <si>
    <t>MATSUDA</t>
  </si>
  <si>
    <t>Yura</t>
  </si>
  <si>
    <t>00144279835</t>
  </si>
  <si>
    <t>中嶋</t>
    <rPh sb="0" eb="2">
      <t>ナカジマ</t>
    </rPh>
    <phoneticPr fontId="16"/>
  </si>
  <si>
    <t>彩</t>
    <rPh sb="0" eb="1">
      <t>アヤ</t>
    </rPh>
    <phoneticPr fontId="16"/>
  </si>
  <si>
    <t>ﾅｶｼﾞﾏ</t>
  </si>
  <si>
    <t>ｱﾔ</t>
  </si>
  <si>
    <t>NAKAJIMA</t>
  </si>
  <si>
    <t>Aya</t>
  </si>
  <si>
    <t>00144279936</t>
  </si>
  <si>
    <t>三田村</t>
    <rPh sb="0" eb="3">
      <t>ミタムラ</t>
    </rPh>
    <phoneticPr fontId="16"/>
  </si>
  <si>
    <t>凛</t>
    <rPh sb="0" eb="1">
      <t>リン</t>
    </rPh>
    <phoneticPr fontId="16"/>
  </si>
  <si>
    <t>ﾐﾀﾑﾗ</t>
  </si>
  <si>
    <t>ﾘﾝ</t>
  </si>
  <si>
    <t>MITAMURA</t>
  </si>
  <si>
    <t>Rin</t>
  </si>
  <si>
    <t>高萩</t>
    <rPh sb="0" eb="2">
      <t>タカハギ</t>
    </rPh>
    <phoneticPr fontId="16"/>
  </si>
  <si>
    <t>麻衣</t>
    <rPh sb="0" eb="2">
      <t>マイ</t>
    </rPh>
    <phoneticPr fontId="16"/>
  </si>
  <si>
    <t>ﾀｶﾊｷﾞ</t>
  </si>
  <si>
    <t>TAKAHAGI</t>
  </si>
  <si>
    <t>Mai</t>
  </si>
  <si>
    <t>00154095226</t>
  </si>
  <si>
    <t>金山</t>
    <rPh sb="0" eb="2">
      <t>カナヤマ</t>
    </rPh>
    <phoneticPr fontId="16"/>
  </si>
  <si>
    <t>百合海</t>
    <rPh sb="0" eb="3">
      <t>ユリカ</t>
    </rPh>
    <phoneticPr fontId="16"/>
  </si>
  <si>
    <t>ｶﾅﾔﾏ</t>
  </si>
  <si>
    <t>ﾕﾘｶ</t>
  </si>
  <si>
    <t>KANAYAMA</t>
  </si>
  <si>
    <t>Yurika</t>
  </si>
  <si>
    <t>00154095529</t>
  </si>
  <si>
    <t>詩花</t>
    <rPh sb="0" eb="2">
      <t>シイカ</t>
    </rPh>
    <phoneticPr fontId="16"/>
  </si>
  <si>
    <t>ｼｲｶ</t>
  </si>
  <si>
    <t>SUZUKI</t>
  </si>
  <si>
    <t>Shiika</t>
  </si>
  <si>
    <t>00154095832</t>
  </si>
  <si>
    <t>森高</t>
    <rPh sb="0" eb="2">
      <t>モリタカ</t>
    </rPh>
    <phoneticPr fontId="16"/>
  </si>
  <si>
    <t>榎梨</t>
    <rPh sb="0" eb="2">
      <t>カリン</t>
    </rPh>
    <phoneticPr fontId="16"/>
  </si>
  <si>
    <t>ﾓﾘﾀｶ</t>
  </si>
  <si>
    <t>MORITAKA</t>
  </si>
  <si>
    <t>00154096429</t>
  </si>
  <si>
    <t>然</t>
    <rPh sb="0" eb="1">
      <t>ゼン</t>
    </rPh>
    <phoneticPr fontId="16"/>
  </si>
  <si>
    <t>ｾﾞﾝ</t>
  </si>
  <si>
    <t>Zen</t>
  </si>
  <si>
    <t>鎌田</t>
    <rPh sb="0" eb="2">
      <t>カマタ</t>
    </rPh>
    <phoneticPr fontId="16"/>
  </si>
  <si>
    <t>夏</t>
    <rPh sb="0" eb="1">
      <t>ナツキ</t>
    </rPh>
    <phoneticPr fontId="16"/>
  </si>
  <si>
    <t>ｶﾏﾀ</t>
  </si>
  <si>
    <t>KAMATA</t>
  </si>
  <si>
    <t>上野</t>
    <rPh sb="0" eb="2">
      <t>ウエノ</t>
    </rPh>
    <phoneticPr fontId="16"/>
  </si>
  <si>
    <t>竜輝</t>
    <rPh sb="0" eb="2">
      <t>タツキ</t>
    </rPh>
    <phoneticPr fontId="16"/>
  </si>
  <si>
    <t>ｳｴﾉ</t>
  </si>
  <si>
    <t>UENO</t>
  </si>
  <si>
    <t>弘希</t>
    <rPh sb="0" eb="2">
      <t>コウキ</t>
    </rPh>
    <phoneticPr fontId="16"/>
  </si>
  <si>
    <t>廣川</t>
    <rPh sb="0" eb="2">
      <t>ヒロカワ</t>
    </rPh>
    <phoneticPr fontId="16"/>
  </si>
  <si>
    <t>颯亮</t>
    <rPh sb="0" eb="2">
      <t>ソウスケ</t>
    </rPh>
    <phoneticPr fontId="16"/>
  </si>
  <si>
    <t>ﾋﾛｶﾜ</t>
  </si>
  <si>
    <t>HIROKAWA</t>
  </si>
  <si>
    <t>Sosuke</t>
  </si>
  <si>
    <t>川崎</t>
    <rPh sb="0" eb="2">
      <t>カワサキ</t>
    </rPh>
    <phoneticPr fontId="16"/>
  </si>
  <si>
    <t>翔吾</t>
    <rPh sb="0" eb="2">
      <t>ショウゴ</t>
    </rPh>
    <phoneticPr fontId="16"/>
  </si>
  <si>
    <t>ｶﾜｻｷ</t>
  </si>
  <si>
    <t>ｼｮｳｺﾞ</t>
  </si>
  <si>
    <t>KAWASAKI</t>
  </si>
  <si>
    <t>Shogo</t>
  </si>
  <si>
    <t>小山</t>
    <rPh sb="0" eb="1">
      <t>コヤマ</t>
    </rPh>
    <phoneticPr fontId="16"/>
  </si>
  <si>
    <t>凌矢</t>
    <rPh sb="0" eb="2">
      <t>リョウヤ</t>
    </rPh>
    <phoneticPr fontId="16"/>
  </si>
  <si>
    <t>KOYAMA</t>
  </si>
  <si>
    <t>Ryoya</t>
  </si>
  <si>
    <t>瀬川</t>
    <rPh sb="0" eb="2">
      <t>セガワ</t>
    </rPh>
    <phoneticPr fontId="16"/>
  </si>
  <si>
    <t>駿</t>
    <rPh sb="0" eb="1">
      <t>シュn</t>
    </rPh>
    <phoneticPr fontId="16"/>
  </si>
  <si>
    <t>ｾｶﾞﾜ</t>
  </si>
  <si>
    <t>ｼｭﾝ</t>
  </si>
  <si>
    <t>SEGAWA</t>
  </si>
  <si>
    <t>Shun</t>
  </si>
  <si>
    <t>嶋津</t>
    <rPh sb="0" eb="1">
      <t xml:space="preserve">シマズ </t>
    </rPh>
    <phoneticPr fontId="16"/>
  </si>
  <si>
    <t>海寿</t>
    <rPh sb="0" eb="1">
      <t>ウミ</t>
    </rPh>
    <rPh sb="1" eb="2">
      <t>コトブキ</t>
    </rPh>
    <phoneticPr fontId="16"/>
  </si>
  <si>
    <t>ﾐﾗｸ</t>
  </si>
  <si>
    <t>Miraku</t>
  </si>
  <si>
    <t>前澤</t>
    <rPh sb="0" eb="2">
      <t>マエザウ</t>
    </rPh>
    <phoneticPr fontId="16"/>
  </si>
  <si>
    <t>樹希</t>
    <rPh sb="0" eb="1">
      <t xml:space="preserve">キ </t>
    </rPh>
    <rPh sb="1" eb="2">
      <t xml:space="preserve">キボウ </t>
    </rPh>
    <phoneticPr fontId="16"/>
  </si>
  <si>
    <t>ﾏｴｻﾞﾜ</t>
  </si>
  <si>
    <t>MAEZAWA</t>
  </si>
  <si>
    <t>Itsuki</t>
  </si>
  <si>
    <t>鈴木</t>
    <rPh sb="0" eb="1">
      <t xml:space="preserve">スズキ </t>
    </rPh>
    <phoneticPr fontId="16"/>
  </si>
  <si>
    <t>朝日</t>
    <rPh sb="0" eb="2">
      <t>アサ</t>
    </rPh>
    <phoneticPr fontId="16"/>
  </si>
  <si>
    <t>ｱｻﾋ</t>
  </si>
  <si>
    <t>Asahi</t>
  </si>
  <si>
    <t>岡本</t>
    <rPh sb="0" eb="2">
      <t>オカモト</t>
    </rPh>
    <phoneticPr fontId="16"/>
  </si>
  <si>
    <t>吉平</t>
    <rPh sb="0" eb="1">
      <t xml:space="preserve">キチ </t>
    </rPh>
    <rPh sb="1" eb="2">
      <t xml:space="preserve">タイラ </t>
    </rPh>
    <phoneticPr fontId="16"/>
  </si>
  <si>
    <t>ｵｶﾓﾄ</t>
  </si>
  <si>
    <t>ｷｯﾍﾟｲ</t>
  </si>
  <si>
    <t>OKAMOTO</t>
  </si>
  <si>
    <t>Kippei</t>
  </si>
  <si>
    <t>優</t>
    <rPh sb="0" eb="1">
      <t xml:space="preserve">ユウ </t>
    </rPh>
    <phoneticPr fontId="16"/>
  </si>
  <si>
    <t>ﾕｳ</t>
  </si>
  <si>
    <t>SAITO</t>
  </si>
  <si>
    <t>Yu</t>
  </si>
  <si>
    <t>播磨</t>
    <rPh sb="0" eb="2">
      <t>ハリマ</t>
    </rPh>
    <phoneticPr fontId="16"/>
  </si>
  <si>
    <t>虎太郎</t>
    <rPh sb="0" eb="1">
      <t xml:space="preserve">トラ </t>
    </rPh>
    <rPh sb="1" eb="3">
      <t>タロウ</t>
    </rPh>
    <phoneticPr fontId="16"/>
  </si>
  <si>
    <t>ﾊﾘﾏ</t>
  </si>
  <si>
    <t>ｺﾀﾛｳ</t>
  </si>
  <si>
    <t>HARIMA</t>
  </si>
  <si>
    <t>Kotaro</t>
  </si>
  <si>
    <t>門脇</t>
    <rPh sb="0" eb="2">
      <t>カドワキ</t>
    </rPh>
    <phoneticPr fontId="16"/>
  </si>
  <si>
    <t>蓮</t>
    <rPh sb="0" eb="1">
      <t xml:space="preserve">レン </t>
    </rPh>
    <phoneticPr fontId="16"/>
  </si>
  <si>
    <t>ﾚﾝ</t>
  </si>
  <si>
    <t>KADOWAKI</t>
  </si>
  <si>
    <t>Ren</t>
  </si>
  <si>
    <t>高橋</t>
    <rPh sb="0" eb="2">
      <t>タカハセィ</t>
    </rPh>
    <phoneticPr fontId="16"/>
  </si>
  <si>
    <t>奏</t>
    <rPh sb="0" eb="1">
      <t>カナデ</t>
    </rPh>
    <phoneticPr fontId="16"/>
  </si>
  <si>
    <t>ﾀｶﾊｼ</t>
  </si>
  <si>
    <t>ｶﾅﾃﾞ</t>
  </si>
  <si>
    <t>TAKAHASHI</t>
  </si>
  <si>
    <t>Kanade</t>
  </si>
  <si>
    <t>谷田</t>
    <rPh sb="0" eb="2">
      <t>タニダ</t>
    </rPh>
    <phoneticPr fontId="16"/>
  </si>
  <si>
    <t>尚揮</t>
    <rPh sb="0" eb="1">
      <t>ナオ</t>
    </rPh>
    <rPh sb="1" eb="2">
      <t xml:space="preserve">ハッキ </t>
    </rPh>
    <phoneticPr fontId="16"/>
  </si>
  <si>
    <t>ﾀﾆﾀﾞ</t>
  </si>
  <si>
    <t>ﾋｻｷ</t>
  </si>
  <si>
    <t>TANIDA</t>
  </si>
  <si>
    <t>Hisaki</t>
  </si>
  <si>
    <t>藤本</t>
    <rPh sb="0" eb="2">
      <t>フジモト</t>
    </rPh>
    <phoneticPr fontId="16"/>
  </si>
  <si>
    <t>航輔</t>
    <rPh sb="0" eb="1">
      <t>コウスケ</t>
    </rPh>
    <phoneticPr fontId="16"/>
  </si>
  <si>
    <t>ﾌｼﾞﾓﾄ</t>
  </si>
  <si>
    <t>FUJIMOTO</t>
  </si>
  <si>
    <t>小田</t>
    <rPh sb="0" eb="2">
      <t xml:space="preserve">コダ </t>
    </rPh>
    <phoneticPr fontId="16"/>
  </si>
  <si>
    <t>督士</t>
    <rPh sb="0" eb="1">
      <t>カントク</t>
    </rPh>
    <rPh sb="1" eb="2">
      <t>b</t>
    </rPh>
    <phoneticPr fontId="16"/>
  </si>
  <si>
    <t>ｺﾀﾞ</t>
  </si>
  <si>
    <t>ﾄｸｼ</t>
  </si>
  <si>
    <t>KODA</t>
  </si>
  <si>
    <t>Tokushi</t>
  </si>
  <si>
    <t>賢慎</t>
    <rPh sb="0" eb="1">
      <t>ケンシン</t>
    </rPh>
    <rPh sb="1" eb="2">
      <t>ツツシム</t>
    </rPh>
    <phoneticPr fontId="16"/>
  </si>
  <si>
    <t>ｹﾝｼﾝ</t>
  </si>
  <si>
    <t>Kenshin</t>
  </si>
  <si>
    <t>幹太</t>
    <rPh sb="0" eb="2">
      <t>カンタ</t>
    </rPh>
    <phoneticPr fontId="16"/>
  </si>
  <si>
    <t>松平</t>
    <rPh sb="0" eb="2">
      <t>マツダイラ</t>
    </rPh>
    <phoneticPr fontId="16"/>
  </si>
  <si>
    <t>咲空</t>
    <rPh sb="0" eb="1">
      <t xml:space="preserve">サク </t>
    </rPh>
    <rPh sb="1" eb="2">
      <t>ソラ</t>
    </rPh>
    <phoneticPr fontId="16"/>
  </si>
  <si>
    <t>ﾏﾂﾀﾞｲﾗ</t>
  </si>
  <si>
    <t>ｻｸﾗ</t>
  </si>
  <si>
    <t>MATSUDAIRA</t>
  </si>
  <si>
    <t>Sakura</t>
  </si>
  <si>
    <t>蘆田</t>
    <rPh sb="0" eb="2">
      <t>アシダ</t>
    </rPh>
    <phoneticPr fontId="16"/>
  </si>
  <si>
    <t>希実</t>
    <rPh sb="0" eb="1">
      <t>キボウ</t>
    </rPh>
    <rPh sb="1" eb="2">
      <t>ミ</t>
    </rPh>
    <phoneticPr fontId="16"/>
  </si>
  <si>
    <t>ｱｼﾀﾞ</t>
  </si>
  <si>
    <t>ﾉｿﾞﾐ</t>
  </si>
  <si>
    <t>ASHIDA</t>
  </si>
  <si>
    <t>Nozomi</t>
  </si>
  <si>
    <t>伊藤</t>
    <rPh sb="0" eb="1">
      <t>イトウ</t>
    </rPh>
    <phoneticPr fontId="16"/>
  </si>
  <si>
    <t>百花</t>
    <rPh sb="0" eb="1">
      <t>モモカ</t>
    </rPh>
    <phoneticPr fontId="16"/>
  </si>
  <si>
    <t>里音</t>
    <rPh sb="0" eb="1">
      <t xml:space="preserve">サト </t>
    </rPh>
    <rPh sb="1" eb="2">
      <t>オト</t>
    </rPh>
    <phoneticPr fontId="16"/>
  </si>
  <si>
    <t>ﾘｵﾝ</t>
  </si>
  <si>
    <t>Rion</t>
  </si>
  <si>
    <t>大坂</t>
    <rPh sb="0" eb="2">
      <t>オオサカ</t>
    </rPh>
    <phoneticPr fontId="16"/>
  </si>
  <si>
    <t>菜々果</t>
    <rPh sb="0" eb="1">
      <t>NANAカ</t>
    </rPh>
    <phoneticPr fontId="16"/>
  </si>
  <si>
    <t>ｵｵｻｶ</t>
  </si>
  <si>
    <t>ﾅﾅｶ</t>
  </si>
  <si>
    <t>OSAKA</t>
  </si>
  <si>
    <t>Nanaka</t>
  </si>
  <si>
    <t xml:space="preserve">01 </t>
  </si>
  <si>
    <t xml:space="preserve">15 </t>
  </si>
  <si>
    <t>東山</t>
    <rPh sb="0" eb="2">
      <t>ヒガセィ</t>
    </rPh>
    <phoneticPr fontId="16"/>
  </si>
  <si>
    <t>幸穂</t>
    <rPh sb="0" eb="2">
      <t>サティ</t>
    </rPh>
    <phoneticPr fontId="16"/>
  </si>
  <si>
    <t>ﾋｶﾞｼﾔﾏ</t>
  </si>
  <si>
    <t>ｻﾁﾎ</t>
  </si>
  <si>
    <t>HIGASHIYAMA</t>
  </si>
  <si>
    <t>Sachiho</t>
  </si>
  <si>
    <t>森田</t>
    <rPh sb="0" eb="2">
      <t>モリ</t>
    </rPh>
    <phoneticPr fontId="16"/>
  </si>
  <si>
    <t>彩空</t>
    <rPh sb="0" eb="1">
      <t>イロドリ</t>
    </rPh>
    <rPh sb="1" eb="2">
      <t xml:space="preserve">ソラ </t>
    </rPh>
    <phoneticPr fontId="16"/>
  </si>
  <si>
    <t>ﾓﾘﾀ</t>
  </si>
  <si>
    <t>MORITA</t>
  </si>
  <si>
    <t xml:space="preserve">12 </t>
  </si>
  <si>
    <t>難波</t>
    <rPh sb="0" eb="2">
      <t>ナンバ</t>
    </rPh>
    <phoneticPr fontId="16"/>
  </si>
  <si>
    <t>悠子</t>
    <rPh sb="0" eb="2">
      <t>ユウコ</t>
    </rPh>
    <phoneticPr fontId="16"/>
  </si>
  <si>
    <t>ﾅﾝﾊﾞ</t>
  </si>
  <si>
    <t>NAMBA</t>
  </si>
  <si>
    <t>結衣</t>
    <rPh sb="0" eb="2">
      <t>ユイ</t>
    </rPh>
    <phoneticPr fontId="16"/>
  </si>
  <si>
    <t>Yui</t>
  </si>
  <si>
    <t>高木</t>
    <rPh sb="0" eb="2">
      <t>タカギ</t>
    </rPh>
    <phoneticPr fontId="16"/>
  </si>
  <si>
    <t>柚奈</t>
    <rPh sb="0" eb="2">
      <t>ユズナ</t>
    </rPh>
    <phoneticPr fontId="16"/>
  </si>
  <si>
    <t>ﾀｶｷﾞ</t>
  </si>
  <si>
    <t>ﾕﾅ</t>
  </si>
  <si>
    <t>TAKAGI</t>
  </si>
  <si>
    <t>Yuna</t>
  </si>
  <si>
    <t>麗</t>
  </si>
  <si>
    <t>ｳﾗﾗ</t>
  </si>
  <si>
    <t>Urara</t>
  </si>
  <si>
    <t>上野</t>
    <rPh sb="0" eb="1">
      <t>ウエノ</t>
    </rPh>
    <phoneticPr fontId="16"/>
  </si>
  <si>
    <t>陽葉</t>
    <rPh sb="0" eb="1">
      <t>ヨウ</t>
    </rPh>
    <rPh sb="1" eb="2">
      <t xml:space="preserve">ハ </t>
    </rPh>
    <phoneticPr fontId="16"/>
  </si>
  <si>
    <t>ﾊﾙﾊ</t>
  </si>
  <si>
    <t>Haruha</t>
  </si>
  <si>
    <t>麻生</t>
    <rPh sb="0" eb="2">
      <t>アソウ</t>
    </rPh>
    <phoneticPr fontId="16"/>
  </si>
  <si>
    <t>友奏</t>
    <rPh sb="0" eb="1">
      <t xml:space="preserve">トモ </t>
    </rPh>
    <rPh sb="1" eb="2">
      <t xml:space="preserve">カナデ </t>
    </rPh>
    <phoneticPr fontId="16"/>
  </si>
  <si>
    <t>ｱｿｳ</t>
  </si>
  <si>
    <t>ﾕｶﾅ</t>
  </si>
  <si>
    <t>ASO</t>
  </si>
  <si>
    <t>Yukana</t>
  </si>
  <si>
    <t>小野</t>
    <rPh sb="0" eb="2">
      <t xml:space="preserve">オノ </t>
    </rPh>
    <phoneticPr fontId="16"/>
  </si>
  <si>
    <t>詩織</t>
    <rPh sb="0" eb="2">
      <t>シオリ</t>
    </rPh>
    <phoneticPr fontId="16"/>
  </si>
  <si>
    <t>ｵﾉ</t>
  </si>
  <si>
    <t>ｼｵﾘ</t>
  </si>
  <si>
    <t>ONO</t>
  </si>
  <si>
    <t>Shiori</t>
  </si>
  <si>
    <t>岩本</t>
    <rPh sb="0" eb="1">
      <t>イワ</t>
    </rPh>
    <phoneticPr fontId="16"/>
  </si>
  <si>
    <t>粋</t>
  </si>
  <si>
    <t>ｽｲ</t>
  </si>
  <si>
    <t>Sui</t>
  </si>
  <si>
    <t>谷田</t>
    <rPh sb="0" eb="1">
      <t>タニダ</t>
    </rPh>
    <phoneticPr fontId="16"/>
  </si>
  <si>
    <t>鈴紗</t>
    <rPh sb="0" eb="1">
      <t xml:space="preserve">スズ </t>
    </rPh>
    <rPh sb="1" eb="2">
      <t xml:space="preserve">サシャ </t>
    </rPh>
    <phoneticPr fontId="16"/>
  </si>
  <si>
    <t>ｽｽﾞｻ</t>
  </si>
  <si>
    <t>Suzusa</t>
  </si>
  <si>
    <t>藤原</t>
    <rPh sb="0" eb="2">
      <t>フジワラ</t>
    </rPh>
    <phoneticPr fontId="16"/>
  </si>
  <si>
    <t>宇央</t>
    <rPh sb="0" eb="2">
      <t>ウオウ</t>
    </rPh>
    <phoneticPr fontId="16"/>
  </si>
  <si>
    <t>ﾌｼﾞﾜﾗ</t>
  </si>
  <si>
    <t>ﾈｵ</t>
  </si>
  <si>
    <t>Fujiwara</t>
  </si>
  <si>
    <t>Neo</t>
  </si>
  <si>
    <t>00012765223</t>
  </si>
  <si>
    <t>NEC府中</t>
    <rPh sb="3" eb="5">
      <t>フチュウ</t>
    </rPh>
    <phoneticPr fontId="16"/>
  </si>
  <si>
    <t>清野</t>
    <rPh sb="0" eb="2">
      <t>セイノ</t>
    </rPh>
    <phoneticPr fontId="16"/>
  </si>
  <si>
    <t>敬</t>
    <rPh sb="0" eb="1">
      <t>タカシ</t>
    </rPh>
    <phoneticPr fontId="16"/>
  </si>
  <si>
    <t>ｾｲﾉ</t>
  </si>
  <si>
    <t>ﾀｶｼ</t>
  </si>
  <si>
    <t>Seino</t>
  </si>
  <si>
    <t>Takashi</t>
  </si>
  <si>
    <t>00120838931</t>
  </si>
  <si>
    <t>R2東北</t>
    <rPh sb="2" eb="4">
      <t>トウホク</t>
    </rPh>
    <phoneticPr fontId="16"/>
  </si>
  <si>
    <t>44</t>
  </si>
  <si>
    <t>宮尾</t>
    <rPh sb="0" eb="2">
      <t>ミヤオ</t>
    </rPh>
    <phoneticPr fontId="17"/>
  </si>
  <si>
    <t>治幸</t>
    <rPh sb="0" eb="2">
      <t>ハルユキ</t>
    </rPh>
    <phoneticPr fontId="17"/>
  </si>
  <si>
    <t>ミヤオ</t>
  </si>
  <si>
    <t>ハルユキ</t>
  </si>
  <si>
    <t>MIYAO</t>
  </si>
  <si>
    <t>HARUYUKI</t>
  </si>
  <si>
    <t>00005446524</t>
  </si>
  <si>
    <t>男</t>
    <rPh sb="0" eb="1">
      <t>オトコ</t>
    </rPh>
    <phoneticPr fontId="17"/>
  </si>
  <si>
    <t>RUNWAY</t>
  </si>
  <si>
    <t xml:space="preserve">一般男39歳以下_100m </t>
    <rPh sb="2" eb="3">
      <t>オトコ</t>
    </rPh>
    <rPh sb="5" eb="6">
      <t>サイ</t>
    </rPh>
    <rPh sb="6" eb="8">
      <t>イカ</t>
    </rPh>
    <phoneticPr fontId="17"/>
  </si>
  <si>
    <t xml:space="preserve">一般男_400m </t>
    <rPh sb="2" eb="3">
      <t>オトコ</t>
    </rPh>
    <phoneticPr fontId="17"/>
  </si>
  <si>
    <t>58</t>
  </si>
  <si>
    <t>漆崎</t>
    <rPh sb="0" eb="2">
      <t>ウルシサキ</t>
    </rPh>
    <phoneticPr fontId="17"/>
  </si>
  <si>
    <t>仁志</t>
    <rPh sb="0" eb="2">
      <t>ヒトシ</t>
    </rPh>
    <phoneticPr fontId="17"/>
  </si>
  <si>
    <t>ウルシサキ</t>
  </si>
  <si>
    <t>ヒトシ</t>
  </si>
  <si>
    <t>URUSHISAKI</t>
  </si>
  <si>
    <t>HITOSHI</t>
  </si>
  <si>
    <t>00059367434</t>
  </si>
  <si>
    <t>伊澤</t>
    <rPh sb="0" eb="2">
      <t>イザワ</t>
    </rPh>
    <phoneticPr fontId="16"/>
  </si>
  <si>
    <t>歩生</t>
    <rPh sb="0" eb="2">
      <t>アオイ</t>
    </rPh>
    <phoneticPr fontId="16"/>
  </si>
  <si>
    <t>ｲｻﾞﾜ</t>
  </si>
  <si>
    <t>ｱｵｲ</t>
  </si>
  <si>
    <t>IZAWA</t>
  </si>
  <si>
    <t>AOI</t>
  </si>
  <si>
    <t>SLRC</t>
  </si>
  <si>
    <t>関</t>
    <rPh sb="0" eb="1">
      <t>セk</t>
    </rPh>
    <phoneticPr fontId="16"/>
  </si>
  <si>
    <t>俊介</t>
    <rPh sb="0" eb="2">
      <t>シュンスケ</t>
    </rPh>
    <phoneticPr fontId="16"/>
  </si>
  <si>
    <t>ｾｷ</t>
  </si>
  <si>
    <t>ｼｭﾝｽｹ</t>
  </si>
  <si>
    <t>Seki</t>
  </si>
  <si>
    <t>Shunsuke</t>
  </si>
  <si>
    <t>00144022922</t>
  </si>
  <si>
    <t>SRC</t>
  </si>
  <si>
    <t>笠原</t>
    <rPh sb="0" eb="2">
      <t>カs</t>
    </rPh>
    <phoneticPr fontId="16"/>
  </si>
  <si>
    <t>浩樹</t>
    <rPh sb="0" eb="1">
      <t>ヒロシ</t>
    </rPh>
    <rPh sb="1" eb="2">
      <t>ki</t>
    </rPh>
    <phoneticPr fontId="16"/>
  </si>
  <si>
    <t>ｶｻﾊﾗ</t>
  </si>
  <si>
    <t>Kasahara</t>
  </si>
  <si>
    <t>00076141322</t>
  </si>
  <si>
    <t>99</t>
  </si>
  <si>
    <t>坂本</t>
    <rPh sb="0" eb="2">
      <t>サk</t>
    </rPh>
    <phoneticPr fontId="16"/>
  </si>
  <si>
    <t>拓己</t>
    <rPh sb="0" eb="1">
      <t>タクミ</t>
    </rPh>
    <phoneticPr fontId="16"/>
  </si>
  <si>
    <t>ｻｶﾓﾄ</t>
  </si>
  <si>
    <t>Sakamoto</t>
  </si>
  <si>
    <t>00085020116</t>
  </si>
  <si>
    <t>1998</t>
  </si>
  <si>
    <t>田村</t>
    <rPh sb="0" eb="2">
      <t>タムr</t>
    </rPh>
    <phoneticPr fontId="16"/>
  </si>
  <si>
    <t>直幸</t>
    <rPh sb="0" eb="2">
      <t>ナオユk</t>
    </rPh>
    <phoneticPr fontId="16"/>
  </si>
  <si>
    <t>ﾀﾑﾗ</t>
  </si>
  <si>
    <t>ﾅｵﾕｷ</t>
  </si>
  <si>
    <t>Tamura</t>
  </si>
  <si>
    <t>Naoyuki</t>
  </si>
  <si>
    <t>00096542228</t>
  </si>
  <si>
    <t>79</t>
  </si>
  <si>
    <t>渡辺</t>
    <rPh sb="0" eb="2">
      <t>ワタナb</t>
    </rPh>
    <phoneticPr fontId="16"/>
  </si>
  <si>
    <t>譲二</t>
    <rPh sb="0" eb="2">
      <t>jy</t>
    </rPh>
    <phoneticPr fontId="16"/>
  </si>
  <si>
    <t>ｼﾞｮｳｼﾞ</t>
  </si>
  <si>
    <t>Joji</t>
  </si>
  <si>
    <t>00064591732</t>
  </si>
  <si>
    <t>田口</t>
    <rPh sb="0" eb="2">
      <t>タグt</t>
    </rPh>
    <phoneticPr fontId="16"/>
  </si>
  <si>
    <t>良平</t>
    <rPh sb="0" eb="2">
      <t>リョ</t>
    </rPh>
    <phoneticPr fontId="16"/>
  </si>
  <si>
    <t>ﾀｸﾞﾁ</t>
  </si>
  <si>
    <t>ﾘｮｳﾍｲ</t>
  </si>
  <si>
    <t>Taguchi</t>
  </si>
  <si>
    <t>Ryohei</t>
  </si>
  <si>
    <t>00018594633</t>
  </si>
  <si>
    <t>小泉</t>
    <rPh sb="0" eb="2">
      <t>コイズm</t>
    </rPh>
    <phoneticPr fontId="16"/>
  </si>
  <si>
    <t>純生</t>
    <rPh sb="1" eb="2">
      <t>イキr</t>
    </rPh>
    <phoneticPr fontId="16"/>
  </si>
  <si>
    <t>ｺｲｽﾞﾐ</t>
  </si>
  <si>
    <t>ｼﾞｭﾝｷ</t>
  </si>
  <si>
    <t>Koizumi</t>
  </si>
  <si>
    <t>Junki</t>
  </si>
  <si>
    <t>00109894233</t>
  </si>
  <si>
    <t>島田</t>
    <rPh sb="0" eb="2">
      <t>シマd</t>
    </rPh>
    <phoneticPr fontId="16"/>
  </si>
  <si>
    <t>悠</t>
    <rPh sb="0" eb="1">
      <t>ユウ</t>
    </rPh>
    <phoneticPr fontId="16"/>
  </si>
  <si>
    <t>Shimada</t>
  </si>
  <si>
    <t>00030157016</t>
  </si>
  <si>
    <t>37</t>
  </si>
  <si>
    <t>杉本</t>
    <rPh sb="0" eb="2">
      <t>スギモt</t>
    </rPh>
    <phoneticPr fontId="16"/>
  </si>
  <si>
    <t>崇</t>
    <rPh sb="0" eb="1">
      <t>タカシ</t>
    </rPh>
    <phoneticPr fontId="16"/>
  </si>
  <si>
    <t>ｽｷﾞﾓﾄ</t>
  </si>
  <si>
    <t>Sugimoto</t>
  </si>
  <si>
    <t>00045924226</t>
  </si>
  <si>
    <t>澤野</t>
    <rPh sb="0" eb="2">
      <t>サw</t>
    </rPh>
    <phoneticPr fontId="16"/>
  </si>
  <si>
    <t>能文</t>
    <rPh sb="0" eb="1">
      <t>ノウ</t>
    </rPh>
    <rPh sb="1" eb="2">
      <t>ブn</t>
    </rPh>
    <phoneticPr fontId="16"/>
  </si>
  <si>
    <t>ｻﾜﾉ</t>
  </si>
  <si>
    <t>ﾖｼﾌﾐ</t>
  </si>
  <si>
    <t>Sawano</t>
  </si>
  <si>
    <t>Yoshifumi</t>
  </si>
  <si>
    <t>00153852125</t>
  </si>
  <si>
    <t>47</t>
  </si>
  <si>
    <t>長塚</t>
    <rPh sb="0" eb="2">
      <t>ナガツk</t>
    </rPh>
    <phoneticPr fontId="16"/>
  </si>
  <si>
    <t>立樹</t>
    <rPh sb="0" eb="1">
      <t>タt</t>
    </rPh>
    <rPh sb="1" eb="2">
      <t>キ</t>
    </rPh>
    <phoneticPr fontId="16"/>
  </si>
  <si>
    <t>ﾅｶﾞﾂｶ</t>
  </si>
  <si>
    <t>ﾘｷ</t>
  </si>
  <si>
    <t>Nagatsuka</t>
  </si>
  <si>
    <t>Riki</t>
  </si>
  <si>
    <t>00076142727</t>
  </si>
  <si>
    <t>小山</t>
    <rPh sb="0" eb="2">
      <t>コy</t>
    </rPh>
    <phoneticPr fontId="16"/>
  </si>
  <si>
    <t>亮介</t>
    <rPh sb="0" eb="2">
      <t>リョ</t>
    </rPh>
    <phoneticPr fontId="16"/>
  </si>
  <si>
    <t>00144023519</t>
  </si>
  <si>
    <t>山本</t>
    <rPh sb="0" eb="2">
      <t>ヤm</t>
    </rPh>
    <phoneticPr fontId="16"/>
  </si>
  <si>
    <t>晃大</t>
    <rPh sb="0" eb="1">
      <t>アキラ</t>
    </rPh>
    <rPh sb="1" eb="2">
      <t>ダ</t>
    </rPh>
    <phoneticPr fontId="16"/>
  </si>
  <si>
    <t>00153852529</t>
  </si>
  <si>
    <t>佐藤</t>
    <rPh sb="0" eb="2">
      <t>サt</t>
    </rPh>
    <phoneticPr fontId="16"/>
  </si>
  <si>
    <t>澪</t>
    <rPh sb="0" eb="1">
      <t>ミ</t>
    </rPh>
    <phoneticPr fontId="16"/>
  </si>
  <si>
    <t>ﾐｵ</t>
  </si>
  <si>
    <t>Mio</t>
  </si>
  <si>
    <t>00153852428</t>
  </si>
  <si>
    <t>田中</t>
    <rPh sb="0" eb="2">
      <t>タn</t>
    </rPh>
    <phoneticPr fontId="16"/>
  </si>
  <si>
    <t>翔大</t>
    <rPh sb="0" eb="2">
      <t>ショウd</t>
    </rPh>
    <phoneticPr fontId="16"/>
  </si>
  <si>
    <t>ｼｮｳﾀﾞｲ</t>
  </si>
  <si>
    <t>Shodai</t>
  </si>
  <si>
    <t>池谷</t>
    <rPh sb="0" eb="2">
      <t>イケタn</t>
    </rPh>
    <phoneticPr fontId="16"/>
  </si>
  <si>
    <t>孝志郎</t>
    <rPh sb="0" eb="3">
      <t>コウシロウ</t>
    </rPh>
    <phoneticPr fontId="16"/>
  </si>
  <si>
    <t>ｲｹﾀﾆ</t>
  </si>
  <si>
    <t>ｺｳｼﾛｳ</t>
  </si>
  <si>
    <t>Iketani</t>
  </si>
  <si>
    <t>Koshiro</t>
  </si>
  <si>
    <t>福永</t>
    <rPh sb="0" eb="2">
      <t>フk</t>
    </rPh>
    <phoneticPr fontId="16"/>
  </si>
  <si>
    <t>雄人</t>
    <rPh sb="1" eb="2">
      <t>1</t>
    </rPh>
    <phoneticPr fontId="16"/>
  </si>
  <si>
    <t>ﾌｸﾅｶﾞ</t>
  </si>
  <si>
    <t>Fukunaga</t>
  </si>
  <si>
    <t>山田</t>
    <rPh sb="0" eb="2">
      <t>ヤm</t>
    </rPh>
    <phoneticPr fontId="16"/>
  </si>
  <si>
    <t>拓矢</t>
    <rPh sb="0" eb="1">
      <t>タk</t>
    </rPh>
    <rPh sb="1" eb="2">
      <t>ヤ</t>
    </rPh>
    <phoneticPr fontId="16"/>
  </si>
  <si>
    <t>古川</t>
    <rPh sb="0" eb="2">
      <t>フルカw</t>
    </rPh>
    <phoneticPr fontId="16"/>
  </si>
  <si>
    <t>航</t>
  </si>
  <si>
    <t>佐藤</t>
    <rPh sb="0" eb="2">
      <t>サト</t>
    </rPh>
    <phoneticPr fontId="16"/>
  </si>
  <si>
    <t>中嶋</t>
    <rPh sb="0" eb="2">
      <t>ナk</t>
    </rPh>
    <phoneticPr fontId="16"/>
  </si>
  <si>
    <t>琉偉</t>
    <rPh sb="0" eb="2">
      <t>rui</t>
    </rPh>
    <phoneticPr fontId="16"/>
  </si>
  <si>
    <t>ﾙｲ</t>
  </si>
  <si>
    <t>Nakajima</t>
  </si>
  <si>
    <t>Rui</t>
  </si>
  <si>
    <t>河村</t>
    <rPh sb="0" eb="2">
      <t>カw</t>
    </rPh>
    <phoneticPr fontId="16"/>
  </si>
  <si>
    <t>一途</t>
    <rPh sb="0" eb="2">
      <t>1z</t>
    </rPh>
    <phoneticPr fontId="16"/>
  </si>
  <si>
    <t>ｶﾜﾑﾗ</t>
  </si>
  <si>
    <t>ｲﾁﾄ</t>
  </si>
  <si>
    <t>Kawamura</t>
  </si>
  <si>
    <t>Ichito</t>
  </si>
  <si>
    <t>育矢</t>
    <rPh sb="0" eb="1">
      <t>イクヤ</t>
    </rPh>
    <rPh sb="1" eb="2">
      <t>ヤ</t>
    </rPh>
    <phoneticPr fontId="16"/>
  </si>
  <si>
    <t>ｲｸﾔ</t>
  </si>
  <si>
    <t>Ikuya</t>
  </si>
  <si>
    <t>平根</t>
    <rPh sb="0" eb="2">
      <t>ヒr</t>
    </rPh>
    <phoneticPr fontId="16"/>
  </si>
  <si>
    <t>悠成</t>
    <rPh sb="0" eb="2">
      <t>ユウセイ</t>
    </rPh>
    <phoneticPr fontId="16"/>
  </si>
  <si>
    <t>ﾋﾗﾈ</t>
  </si>
  <si>
    <t>ﾕｳｾｲ</t>
  </si>
  <si>
    <t>Hirane</t>
  </si>
  <si>
    <t>Yusei</t>
  </si>
  <si>
    <t>小峯</t>
    <rPh sb="0" eb="2">
      <t>komine</t>
    </rPh>
    <phoneticPr fontId="16"/>
  </si>
  <si>
    <t>雅史</t>
    <rPh sb="0" eb="2">
      <t>マサフミ</t>
    </rPh>
    <phoneticPr fontId="16"/>
  </si>
  <si>
    <t>ｺﾐﾈ</t>
  </si>
  <si>
    <t>ﾏｻﾌﾐ</t>
  </si>
  <si>
    <t>Komine</t>
  </si>
  <si>
    <t>Masafumi</t>
  </si>
  <si>
    <t>碓田</t>
    <rPh sb="0" eb="1">
      <t>ウス</t>
    </rPh>
    <rPh sb="1" eb="2">
      <t>タ</t>
    </rPh>
    <phoneticPr fontId="16"/>
  </si>
  <si>
    <t>皓基</t>
    <rPh sb="1" eb="2">
      <t>キホn</t>
    </rPh>
    <phoneticPr fontId="16"/>
  </si>
  <si>
    <t>ｳｽﾀﾞ</t>
  </si>
  <si>
    <t>Usuda</t>
  </si>
  <si>
    <t>フラカス</t>
  </si>
  <si>
    <t>瑠果</t>
    <rPh sb="0" eb="1">
      <t>ルカ</t>
    </rPh>
    <rPh sb="1" eb="2">
      <t>カj</t>
    </rPh>
    <phoneticPr fontId="16"/>
  </si>
  <si>
    <t>ﾌﾗｶｽ</t>
  </si>
  <si>
    <t>ﾙｶ</t>
  </si>
  <si>
    <t>Furakasu</t>
  </si>
  <si>
    <t>Ruka</t>
  </si>
  <si>
    <t>陽菜</t>
    <rPh sb="0" eb="2">
      <t>ヒナ</t>
    </rPh>
    <phoneticPr fontId="16"/>
  </si>
  <si>
    <t>ﾋﾅ</t>
  </si>
  <si>
    <t>Hina</t>
  </si>
  <si>
    <t>秋葉</t>
    <rPh sb="0" eb="2">
      <t>アキバ</t>
    </rPh>
    <phoneticPr fontId="16"/>
  </si>
  <si>
    <t>結月</t>
    <rPh sb="0" eb="1">
      <t>ムスb</t>
    </rPh>
    <rPh sb="1" eb="2">
      <t>ツk</t>
    </rPh>
    <phoneticPr fontId="16"/>
  </si>
  <si>
    <t>ｱｷﾊﾞ</t>
  </si>
  <si>
    <t>ﾕﾂﾞｷ</t>
  </si>
  <si>
    <t>Akiba</t>
  </si>
  <si>
    <t>Yuzuki</t>
  </si>
  <si>
    <t>渡部</t>
    <rPh sb="0" eb="2">
      <t>ワタナb</t>
    </rPh>
    <phoneticPr fontId="16"/>
  </si>
  <si>
    <t>桃子</t>
    <rPh sb="0" eb="2">
      <t>モモk</t>
    </rPh>
    <phoneticPr fontId="16"/>
  </si>
  <si>
    <t>ﾓﾓｺ</t>
  </si>
  <si>
    <t>Momoko</t>
  </si>
  <si>
    <t>所</t>
    <rPh sb="0" eb="1">
      <t>トコロ</t>
    </rPh>
    <phoneticPr fontId="16"/>
  </si>
  <si>
    <t>佳澄</t>
    <rPh sb="0" eb="2">
      <t>カスミ</t>
    </rPh>
    <phoneticPr fontId="16"/>
  </si>
  <si>
    <t>ﾄｺﾛ</t>
  </si>
  <si>
    <t>ｶｽﾐ</t>
  </si>
  <si>
    <t>Tokoro</t>
  </si>
  <si>
    <t>Kasumi</t>
  </si>
  <si>
    <t>角山</t>
    <rPh sb="0" eb="2">
      <t>ツノヤマ</t>
    </rPh>
    <phoneticPr fontId="16"/>
  </si>
  <si>
    <t>豊</t>
    <rPh sb="0" eb="1">
      <t>ユタカ</t>
    </rPh>
    <phoneticPr fontId="16"/>
  </si>
  <si>
    <t>ﾂﾉﾔﾏ</t>
  </si>
  <si>
    <t>Tsunoyama</t>
  </si>
  <si>
    <t>Yutaka</t>
  </si>
  <si>
    <t>00153244322</t>
  </si>
  <si>
    <t>SSCR</t>
  </si>
  <si>
    <t>慧</t>
  </si>
  <si>
    <t>Higuchi</t>
  </si>
  <si>
    <t>00115353321</t>
  </si>
  <si>
    <t>サイ</t>
  </si>
  <si>
    <t>ジャナルダン</t>
  </si>
  <si>
    <t>ｻｲ</t>
  </si>
  <si>
    <t>ｼﾞｬﾅﾙﾀﾞﾝ</t>
  </si>
  <si>
    <t>D・Sai</t>
  </si>
  <si>
    <t>Janardhan</t>
  </si>
  <si>
    <t>00143613018</t>
  </si>
  <si>
    <t>一般_4×100mR</t>
  </si>
  <si>
    <t>祐晃</t>
  </si>
  <si>
    <t>ﾏｻｱｷ</t>
  </si>
  <si>
    <t>Masaaki</t>
  </si>
  <si>
    <t>00015899335</t>
  </si>
  <si>
    <t>97</t>
  </si>
  <si>
    <t>93</t>
  </si>
  <si>
    <t>水木</t>
    <rPh sb="0" eb="2">
      <t>ミズキ</t>
    </rPh>
    <phoneticPr fontId="16"/>
  </si>
  <si>
    <t>大悟</t>
  </si>
  <si>
    <t>ﾐｽﾞｷ</t>
  </si>
  <si>
    <t>ﾀﾞｲｺﾞ</t>
  </si>
  <si>
    <t>Mizuki</t>
  </si>
  <si>
    <t>Daigo</t>
  </si>
  <si>
    <t>00143611218</t>
  </si>
  <si>
    <t>宮崎</t>
    <rPh sb="0" eb="2">
      <t>ミヤザキ</t>
    </rPh>
    <phoneticPr fontId="16"/>
  </si>
  <si>
    <t>義継</t>
  </si>
  <si>
    <t>ﾐﾔｻﾞｷ</t>
  </si>
  <si>
    <t>ﾖｼﾂｸﾞ</t>
  </si>
  <si>
    <t>Miyazaki</t>
  </si>
  <si>
    <t>Yoshitsugu</t>
  </si>
  <si>
    <t>00109565430</t>
  </si>
  <si>
    <t>路留</t>
  </si>
  <si>
    <t>ﾐﾁﾙ</t>
  </si>
  <si>
    <t>00015078728</t>
  </si>
  <si>
    <t>宮本</t>
    <rPh sb="0" eb="2">
      <t>ミヤモト</t>
    </rPh>
    <phoneticPr fontId="16"/>
  </si>
  <si>
    <t>祐輔</t>
  </si>
  <si>
    <t>ﾐﾔﾓﾄ</t>
  </si>
  <si>
    <t>Miyamoto</t>
  </si>
  <si>
    <t>Yuusuke</t>
  </si>
  <si>
    <t>00018580729</t>
  </si>
  <si>
    <t>森</t>
    <rPh sb="0" eb="1">
      <t>モリ</t>
    </rPh>
    <phoneticPr fontId="16"/>
  </si>
  <si>
    <t>瞳</t>
  </si>
  <si>
    <t>ﾋﾄﾐ</t>
  </si>
  <si>
    <t>Hitomi</t>
  </si>
  <si>
    <t>00153682530</t>
  </si>
  <si>
    <t>普</t>
  </si>
  <si>
    <t>ﾋﾛｼ</t>
  </si>
  <si>
    <t>Ando</t>
  </si>
  <si>
    <t>Hiroshi</t>
  </si>
  <si>
    <t>00039139833</t>
  </si>
  <si>
    <t>耀晟</t>
  </si>
  <si>
    <t>ﾖｳｾｲ</t>
  </si>
  <si>
    <t>Yousei</t>
  </si>
  <si>
    <t>00110921822</t>
  </si>
  <si>
    <t>津崎</t>
    <rPh sb="0" eb="2">
      <t>ツザキ</t>
    </rPh>
    <phoneticPr fontId="16"/>
  </si>
  <si>
    <t>栄太</t>
  </si>
  <si>
    <t>ﾂｻﾞｷ</t>
  </si>
  <si>
    <t>ｴｲﾀ</t>
  </si>
  <si>
    <t>Tsuzaki</t>
  </si>
  <si>
    <t>Eita</t>
  </si>
  <si>
    <t>00132899537</t>
  </si>
  <si>
    <t>高山</t>
    <rPh sb="0" eb="2">
      <t>タカヤマ</t>
    </rPh>
    <phoneticPr fontId="16"/>
  </si>
  <si>
    <t>憂樹</t>
  </si>
  <si>
    <t>ﾀｶﾔﾏ</t>
  </si>
  <si>
    <t>Takayama</t>
  </si>
  <si>
    <t>00021616117</t>
  </si>
  <si>
    <t>中野</t>
    <rPh sb="0" eb="2">
      <t>ナカノ</t>
    </rPh>
    <phoneticPr fontId="16"/>
  </si>
  <si>
    <t>翔</t>
  </si>
  <si>
    <t>ﾅｶﾉ</t>
  </si>
  <si>
    <t>Nakano</t>
  </si>
  <si>
    <t>00073616629</t>
  </si>
  <si>
    <t>横関</t>
    <rPh sb="0" eb="2">
      <t>ヨコゼキ</t>
    </rPh>
    <phoneticPr fontId="16"/>
  </si>
  <si>
    <t>啓布</t>
  </si>
  <si>
    <t>ﾖｺｾﾞｷ</t>
  </si>
  <si>
    <t>ﾋﾛﾉﾌﾞ</t>
  </si>
  <si>
    <t>Yokozeki</t>
  </si>
  <si>
    <t>Hironobu</t>
  </si>
  <si>
    <t>00003186725</t>
  </si>
  <si>
    <t>赤松</t>
    <rPh sb="0" eb="2">
      <t>アカマツ</t>
    </rPh>
    <phoneticPr fontId="16"/>
  </si>
  <si>
    <t>慧哉</t>
  </si>
  <si>
    <t>ｱｶﾏﾂ</t>
  </si>
  <si>
    <t>ｹｲﾔ</t>
  </si>
  <si>
    <t>Akamatsu</t>
  </si>
  <si>
    <t>Keiya</t>
  </si>
  <si>
    <t>00034216521</t>
  </si>
  <si>
    <t>谷口</t>
    <rPh sb="0" eb="2">
      <t>タニグチ</t>
    </rPh>
    <phoneticPr fontId="16"/>
  </si>
  <si>
    <t>ﾀﾆｸﾞﾁ</t>
  </si>
  <si>
    <t>Taniguchi</t>
  </si>
  <si>
    <t>00015634423</t>
  </si>
  <si>
    <t>53</t>
  </si>
  <si>
    <t>小原</t>
    <rPh sb="0" eb="2">
      <t>オバラ</t>
    </rPh>
    <phoneticPr fontId="16"/>
  </si>
  <si>
    <t>翔平</t>
  </si>
  <si>
    <t>ｵﾊﾞﾗ</t>
  </si>
  <si>
    <t>ｼｮｳﾍｲ</t>
  </si>
  <si>
    <t>Obara</t>
  </si>
  <si>
    <t>Shohei</t>
  </si>
  <si>
    <t>00072165728</t>
  </si>
  <si>
    <t>水口</t>
    <rPh sb="0" eb="2">
      <t>ミナクチ</t>
    </rPh>
    <phoneticPr fontId="16"/>
  </si>
  <si>
    <t>政人</t>
    <rPh sb="0" eb="2">
      <t>マサト</t>
    </rPh>
    <phoneticPr fontId="16"/>
  </si>
  <si>
    <t>ﾐﾅｸﾁ</t>
  </si>
  <si>
    <t>Minakuchi</t>
  </si>
  <si>
    <t>00085780533</t>
  </si>
  <si>
    <t>1974</t>
  </si>
  <si>
    <t>TEAM HAL.</t>
  </si>
  <si>
    <t>古賀</t>
    <rPh sb="0" eb="2">
      <t>コガ</t>
    </rPh>
    <phoneticPr fontId="16"/>
  </si>
  <si>
    <t>功亮</t>
    <rPh sb="0" eb="2">
      <t>ナルフサ</t>
    </rPh>
    <phoneticPr fontId="16"/>
  </si>
  <si>
    <t>ｺｶﾞ</t>
  </si>
  <si>
    <t>ﾅﾙﾌｻ</t>
  </si>
  <si>
    <t>Koga</t>
  </si>
  <si>
    <t>Narufusa</t>
  </si>
  <si>
    <t>00034805626</t>
  </si>
  <si>
    <t>長尾</t>
    <rPh sb="0" eb="2">
      <t>ナガオ</t>
    </rPh>
    <phoneticPr fontId="16"/>
  </si>
  <si>
    <t>守</t>
    <rPh sb="0" eb="1">
      <t>マモル</t>
    </rPh>
    <phoneticPr fontId="16"/>
  </si>
  <si>
    <t>ﾅｶﾞｵ</t>
  </si>
  <si>
    <t>ﾏﾓﾙ</t>
  </si>
  <si>
    <t>Nagao</t>
  </si>
  <si>
    <t>Mamoru</t>
  </si>
  <si>
    <t>00096775943</t>
  </si>
  <si>
    <t>TEAM W.</t>
  </si>
  <si>
    <t>八本</t>
    <rPh sb="0" eb="2">
      <t>ヤモト</t>
    </rPh>
    <phoneticPr fontId="16"/>
  </si>
  <si>
    <t>理恵子</t>
    <rPh sb="0" eb="3">
      <t>リエコ</t>
    </rPh>
    <phoneticPr fontId="16"/>
  </si>
  <si>
    <t>ﾔﾓﾄ</t>
  </si>
  <si>
    <t>ﾘｴｺ</t>
  </si>
  <si>
    <t>Yamoto</t>
  </si>
  <si>
    <t>Rieko</t>
  </si>
  <si>
    <t>00038356328</t>
  </si>
  <si>
    <t>WAVE　TC</t>
  </si>
  <si>
    <t>松鵜</t>
  </si>
  <si>
    <t>竜次郎</t>
  </si>
  <si>
    <t>ﾏﾂｳ</t>
  </si>
  <si>
    <t>ﾘｭｳｼﾞﾛｳ</t>
  </si>
  <si>
    <t>Matsu</t>
  </si>
  <si>
    <t>Ryujiro</t>
  </si>
  <si>
    <t>14226722</t>
  </si>
  <si>
    <t>XSPO WOLVES TOKYO</t>
  </si>
  <si>
    <t>一般_走高跳</t>
    <phoneticPr fontId="1"/>
  </si>
  <si>
    <t>加藤</t>
  </si>
  <si>
    <t>舜</t>
  </si>
  <si>
    <t>25437627</t>
  </si>
  <si>
    <t>入山</t>
  </si>
  <si>
    <t>結斗</t>
  </si>
  <si>
    <t>ｲﾘﾔﾏ</t>
  </si>
  <si>
    <t>IRIYAMA</t>
  </si>
  <si>
    <t>Yuuto</t>
  </si>
  <si>
    <t>00148632125</t>
  </si>
  <si>
    <t>稲城六中</t>
    <rPh sb="0" eb="2">
      <t>イナギ</t>
    </rPh>
    <rPh sb="2" eb="4">
      <t>ロクチュウ</t>
    </rPh>
    <phoneticPr fontId="16"/>
  </si>
  <si>
    <t>48</t>
  </si>
  <si>
    <t>野瀬</t>
  </si>
  <si>
    <t>琉太</t>
  </si>
  <si>
    <t>ﾉｾ</t>
  </si>
  <si>
    <t>ﾘｭｳﾀ</t>
  </si>
  <si>
    <t>NOSE</t>
  </si>
  <si>
    <t>Ryuuta</t>
  </si>
  <si>
    <t>00148491431</t>
  </si>
  <si>
    <t>川島</t>
  </si>
  <si>
    <t>凌太郎</t>
  </si>
  <si>
    <t>ｶﾜｼﾏ</t>
  </si>
  <si>
    <t>ﾘｮｳﾀﾛｳ</t>
  </si>
  <si>
    <t>KAWASHIMA</t>
  </si>
  <si>
    <t>Ryoutarou</t>
  </si>
  <si>
    <t>00148626633</t>
  </si>
  <si>
    <t>川端</t>
  </si>
  <si>
    <t>凌斗</t>
  </si>
  <si>
    <t>ｶﾜﾊﾞﾀ</t>
  </si>
  <si>
    <t>ﾘｮｳﾄ</t>
  </si>
  <si>
    <t>KAWABATA</t>
  </si>
  <si>
    <t>Ryouto</t>
  </si>
  <si>
    <t>00148633025</t>
  </si>
  <si>
    <t>石原</t>
    <rPh sb="0" eb="2">
      <t>イシハラ</t>
    </rPh>
    <phoneticPr fontId="17"/>
  </si>
  <si>
    <t>大翼</t>
    <rPh sb="0" eb="1">
      <t>ダイ</t>
    </rPh>
    <rPh sb="1" eb="2">
      <t>ツバサ</t>
    </rPh>
    <phoneticPr fontId="17"/>
  </si>
  <si>
    <t>ｲｼﾊﾗ</t>
  </si>
  <si>
    <t>ISHIHARA</t>
  </si>
  <si>
    <t>00148625935</t>
  </si>
  <si>
    <t>和田</t>
    <rPh sb="0" eb="2">
      <t>ワダ</t>
    </rPh>
    <phoneticPr fontId="17"/>
  </si>
  <si>
    <t>昂輝</t>
    <rPh sb="0" eb="2">
      <t>コウキ</t>
    </rPh>
    <phoneticPr fontId="17"/>
  </si>
  <si>
    <t>ﾜﾀﾞ</t>
  </si>
  <si>
    <t>WADA</t>
  </si>
  <si>
    <t>Kouki</t>
  </si>
  <si>
    <t>00148625127</t>
  </si>
  <si>
    <t>小杉</t>
    <rPh sb="0" eb="2">
      <t>コスギ</t>
    </rPh>
    <phoneticPr fontId="17"/>
  </si>
  <si>
    <t>奏太</t>
    <rPh sb="0" eb="1">
      <t>ソウ</t>
    </rPh>
    <rPh sb="1" eb="2">
      <t>タ</t>
    </rPh>
    <phoneticPr fontId="17"/>
  </si>
  <si>
    <t>ｺｽｷﾞ</t>
  </si>
  <si>
    <t>ｿｳﾀ</t>
  </si>
  <si>
    <t>KOSUGI</t>
  </si>
  <si>
    <t>Souta</t>
  </si>
  <si>
    <t>00148627331</t>
  </si>
  <si>
    <t>64</t>
  </si>
  <si>
    <t>佐藤</t>
    <rPh sb="0" eb="2">
      <t>サトウ</t>
    </rPh>
    <phoneticPr fontId="17"/>
  </si>
  <si>
    <t>和歩</t>
    <rPh sb="0" eb="1">
      <t>ナゴ</t>
    </rPh>
    <rPh sb="1" eb="2">
      <t>ホ</t>
    </rPh>
    <phoneticPr fontId="17"/>
  </si>
  <si>
    <t>ﾅｺﾞﾑ</t>
  </si>
  <si>
    <t>SATOU</t>
  </si>
  <si>
    <t>Nagomu</t>
  </si>
  <si>
    <t>00148497235</t>
  </si>
  <si>
    <t>三瓶</t>
    <rPh sb="0" eb="2">
      <t>サンベ</t>
    </rPh>
    <phoneticPr fontId="17"/>
  </si>
  <si>
    <t>涼太</t>
    <rPh sb="0" eb="2">
      <t>リョウタ</t>
    </rPh>
    <phoneticPr fontId="17"/>
  </si>
  <si>
    <t>ｻﾝﾍﾞ</t>
  </si>
  <si>
    <t>SAMBE</t>
  </si>
  <si>
    <t>Ryouta</t>
  </si>
  <si>
    <t>00148628029</t>
  </si>
  <si>
    <t>堂園</t>
    <rPh sb="0" eb="2">
      <t>ドウゾノ</t>
    </rPh>
    <phoneticPr fontId="17"/>
  </si>
  <si>
    <t>駿斗</t>
    <rPh sb="0" eb="1">
      <t>シュン</t>
    </rPh>
    <rPh sb="1" eb="2">
      <t>ト</t>
    </rPh>
    <phoneticPr fontId="17"/>
  </si>
  <si>
    <t>ﾄﾞｳｿﾞﾉ</t>
  </si>
  <si>
    <t>ﾊﾔﾄ</t>
  </si>
  <si>
    <t>DOUZONO</t>
  </si>
  <si>
    <t>Hayato</t>
  </si>
  <si>
    <t>00148489438</t>
  </si>
  <si>
    <t>本目</t>
    <rPh sb="0" eb="2">
      <t>ホンメ</t>
    </rPh>
    <phoneticPr fontId="17"/>
  </si>
  <si>
    <t>智哉</t>
    <rPh sb="0" eb="2">
      <t>トモヤ</t>
    </rPh>
    <phoneticPr fontId="17"/>
  </si>
  <si>
    <t>ﾎﾝﾒ</t>
  </si>
  <si>
    <t>HONME</t>
  </si>
  <si>
    <t>00148498842</t>
  </si>
  <si>
    <t>南部</t>
  </si>
  <si>
    <t>孝寿</t>
  </si>
  <si>
    <t>ﾀｶﾄｼ</t>
  </si>
  <si>
    <t>NANBU</t>
  </si>
  <si>
    <t>Takatoshi</t>
  </si>
  <si>
    <t>00148490834</t>
  </si>
  <si>
    <t>圖書</t>
    <rPh sb="0" eb="2">
      <t>ズショ</t>
    </rPh>
    <phoneticPr fontId="17"/>
  </si>
  <si>
    <t>傑</t>
    <rPh sb="0" eb="1">
      <t>スグル</t>
    </rPh>
    <phoneticPr fontId="17"/>
  </si>
  <si>
    <t>ｽﾞｼｮ</t>
  </si>
  <si>
    <t>ｽｸﾞﾙ</t>
  </si>
  <si>
    <t>ZUSYO</t>
  </si>
  <si>
    <t>Suguru</t>
  </si>
  <si>
    <t>00148497942</t>
  </si>
  <si>
    <t>江部</t>
    <rPh sb="0" eb="2">
      <t>エベ</t>
    </rPh>
    <phoneticPr fontId="17"/>
  </si>
  <si>
    <t>琥</t>
    <rPh sb="0" eb="1">
      <t>ク</t>
    </rPh>
    <phoneticPr fontId="17"/>
  </si>
  <si>
    <t>ｴﾍﾞ</t>
  </si>
  <si>
    <t>ｺﾊｸ</t>
  </si>
  <si>
    <t>EBE</t>
  </si>
  <si>
    <t>Kohaku</t>
  </si>
  <si>
    <t>00148488134</t>
  </si>
  <si>
    <t>京面</t>
  </si>
  <si>
    <t>栄理也</t>
  </si>
  <si>
    <t>ｷｮｳﾒﾝ</t>
  </si>
  <si>
    <t>ｴﾘﾔ</t>
  </si>
  <si>
    <t>KYOUMENN</t>
  </si>
  <si>
    <t>Eriya</t>
  </si>
  <si>
    <t>00148489135</t>
  </si>
  <si>
    <t>心</t>
  </si>
  <si>
    <t>ｼﾝ</t>
  </si>
  <si>
    <t>Shin</t>
  </si>
  <si>
    <t>00160466730</t>
  </si>
  <si>
    <t>88</t>
  </si>
  <si>
    <t>凌平</t>
    <rPh sb="0" eb="2">
      <t>リョウヘイ</t>
    </rPh>
    <phoneticPr fontId="16"/>
  </si>
  <si>
    <t>Ryouhei</t>
  </si>
  <si>
    <t>00160467933</t>
  </si>
  <si>
    <t>傑</t>
    <rPh sb="0" eb="1">
      <t>スグル</t>
    </rPh>
    <phoneticPr fontId="16"/>
  </si>
  <si>
    <t>00160467125</t>
  </si>
  <si>
    <t>小西</t>
    <rPh sb="0" eb="2">
      <t>コニシ</t>
    </rPh>
    <phoneticPr fontId="16"/>
  </si>
  <si>
    <t>昴</t>
    <rPh sb="0" eb="1">
      <t>スバル</t>
    </rPh>
    <phoneticPr fontId="16"/>
  </si>
  <si>
    <t>ｺﾆｼ</t>
  </si>
  <si>
    <t>ｽﾊﾞﾙ</t>
  </si>
  <si>
    <t>KONISHI</t>
  </si>
  <si>
    <t>Subaru</t>
  </si>
  <si>
    <t>00160468833</t>
  </si>
  <si>
    <t>松浦</t>
  </si>
  <si>
    <t>奈央</t>
  </si>
  <si>
    <t>ﾏﾂｳﾗ</t>
  </si>
  <si>
    <t>ﾅｵ</t>
  </si>
  <si>
    <t>MATUURA</t>
  </si>
  <si>
    <t>Nao</t>
  </si>
  <si>
    <t>00148637130</t>
  </si>
  <si>
    <t>青木</t>
    <rPh sb="0" eb="2">
      <t>アオキ</t>
    </rPh>
    <phoneticPr fontId="1"/>
  </si>
  <si>
    <t>梨香子</t>
    <rPh sb="0" eb="3">
      <t>リカコ</t>
    </rPh>
    <phoneticPr fontId="1"/>
  </si>
  <si>
    <t>ﾘｶｺ</t>
  </si>
  <si>
    <t>AOKI</t>
  </si>
  <si>
    <t>Rikako</t>
  </si>
  <si>
    <t>00160469531</t>
  </si>
  <si>
    <t>渡邉</t>
  </si>
  <si>
    <t>真央</t>
  </si>
  <si>
    <t>WATABABE</t>
  </si>
  <si>
    <t>00148635431</t>
  </si>
  <si>
    <t>石川</t>
    <rPh sb="0" eb="2">
      <t>イシカワ</t>
    </rPh>
    <phoneticPr fontId="16"/>
  </si>
  <si>
    <t>ｲｼｶﾜ</t>
  </si>
  <si>
    <t>ISHIKAWA</t>
  </si>
  <si>
    <t>Yudai</t>
  </si>
  <si>
    <t>00160463121</t>
  </si>
  <si>
    <t>71</t>
  </si>
  <si>
    <t>上田</t>
    <rPh sb="0" eb="2">
      <t>ウエダ</t>
    </rPh>
    <phoneticPr fontId="16"/>
  </si>
  <si>
    <t>結人</t>
    <rPh sb="0" eb="1">
      <t>ムス</t>
    </rPh>
    <rPh sb="1" eb="2">
      <t>ヒト</t>
    </rPh>
    <phoneticPr fontId="20"/>
  </si>
  <si>
    <t>00160468429</t>
  </si>
  <si>
    <t>Shouta</t>
  </si>
  <si>
    <t>00161730927</t>
  </si>
  <si>
    <t>崇仁</t>
    <rPh sb="0" eb="2">
      <t>タカヒト</t>
    </rPh>
    <phoneticPr fontId="16"/>
  </si>
  <si>
    <t>ﾀｶﾋﾄ</t>
  </si>
  <si>
    <t>takahito</t>
  </si>
  <si>
    <t>E01772</t>
  </si>
  <si>
    <t>雨宮</t>
    <rPh sb="0" eb="2">
      <t>アメミヤ</t>
    </rPh>
    <phoneticPr fontId="16"/>
  </si>
  <si>
    <t>清貴</t>
    <rPh sb="0" eb="2">
      <t>キヨタカ</t>
    </rPh>
    <phoneticPr fontId="16"/>
  </si>
  <si>
    <t>ｱﾒﾐﾔ</t>
  </si>
  <si>
    <t>ｷﾖﾀｶ</t>
  </si>
  <si>
    <t>amemiya</t>
  </si>
  <si>
    <t>kiyotaka</t>
  </si>
  <si>
    <t>A04729</t>
  </si>
  <si>
    <t>宇野</t>
    <rPh sb="0" eb="2">
      <t>ウノ</t>
    </rPh>
    <phoneticPr fontId="16"/>
  </si>
  <si>
    <t>優輝</t>
    <rPh sb="0" eb="2">
      <t>ユウキ</t>
    </rPh>
    <phoneticPr fontId="16"/>
  </si>
  <si>
    <t>ｳﾉ</t>
  </si>
  <si>
    <t>uno</t>
  </si>
  <si>
    <t>yuki</t>
  </si>
  <si>
    <t>E01770</t>
  </si>
  <si>
    <t>比留間</t>
    <rPh sb="0" eb="3">
      <t>ヒルマ</t>
    </rPh>
    <phoneticPr fontId="16"/>
  </si>
  <si>
    <t>ﾋﾙﾏ</t>
  </si>
  <si>
    <t>hiruma</t>
  </si>
  <si>
    <t>yuta</t>
  </si>
  <si>
    <t>E01773</t>
  </si>
  <si>
    <t>華苗</t>
    <rPh sb="0" eb="2">
      <t>カナエ</t>
    </rPh>
    <phoneticPr fontId="16"/>
  </si>
  <si>
    <t>ｶﾅｴ</t>
  </si>
  <si>
    <t>kawaguti</t>
  </si>
  <si>
    <t>kanae</t>
  </si>
  <si>
    <t>三村</t>
    <rPh sb="0" eb="2">
      <t>ミムラ</t>
    </rPh>
    <phoneticPr fontId="16"/>
  </si>
  <si>
    <t>貴大</t>
    <rPh sb="0" eb="2">
      <t>タカヒロ</t>
    </rPh>
    <phoneticPr fontId="16"/>
  </si>
  <si>
    <t>ﾐﾑﾗ</t>
  </si>
  <si>
    <t>mimura</t>
  </si>
  <si>
    <t>takahiro</t>
  </si>
  <si>
    <t>土田</t>
    <rPh sb="0" eb="2">
      <t>ツチダ</t>
    </rPh>
    <phoneticPr fontId="16"/>
  </si>
  <si>
    <t>蓮</t>
    <rPh sb="0" eb="1">
      <t>レン</t>
    </rPh>
    <phoneticPr fontId="16"/>
  </si>
  <si>
    <t>ﾂﾁﾀﾞ</t>
  </si>
  <si>
    <t>tutida</t>
  </si>
  <si>
    <t>ren</t>
  </si>
  <si>
    <t>園田</t>
    <rPh sb="0" eb="2">
      <t>ソノダ</t>
    </rPh>
    <phoneticPr fontId="16"/>
  </si>
  <si>
    <t>凌正</t>
    <rPh sb="0" eb="1">
      <t>リョウ</t>
    </rPh>
    <rPh sb="1" eb="2">
      <t>セイ</t>
    </rPh>
    <phoneticPr fontId="16"/>
  </si>
  <si>
    <t>ｿﾉﾀﾞ</t>
  </si>
  <si>
    <t>ﾘｮｳｾｲ</t>
  </si>
  <si>
    <t>sonoda</t>
  </si>
  <si>
    <t>ryousei</t>
  </si>
  <si>
    <t>平見</t>
    <rPh sb="0" eb="2">
      <t>ヒラミ</t>
    </rPh>
    <phoneticPr fontId="16"/>
  </si>
  <si>
    <t>桃花</t>
    <rPh sb="0" eb="2">
      <t>モモカ</t>
    </rPh>
    <phoneticPr fontId="16"/>
  </si>
  <si>
    <t>ﾋﾗﾐ</t>
  </si>
  <si>
    <t>hirami</t>
  </si>
  <si>
    <t>momoka</t>
  </si>
  <si>
    <t>奏匠</t>
    <rPh sb="0" eb="1">
      <t>カナ</t>
    </rPh>
    <rPh sb="1" eb="2">
      <t>タクミ</t>
    </rPh>
    <phoneticPr fontId="16"/>
  </si>
  <si>
    <t>sousuke</t>
  </si>
  <si>
    <t>八谷</t>
    <rPh sb="0" eb="2">
      <t>ヤタガイ</t>
    </rPh>
    <phoneticPr fontId="16"/>
  </si>
  <si>
    <t>紅愛</t>
    <rPh sb="0" eb="1">
      <t>クレナイ</t>
    </rPh>
    <rPh sb="1" eb="2">
      <t>アイ</t>
    </rPh>
    <phoneticPr fontId="16"/>
  </si>
  <si>
    <t>ﾔﾀｶﾞｲ</t>
  </si>
  <si>
    <t>ｸﾚｱ</t>
  </si>
  <si>
    <t>yatagai</t>
  </si>
  <si>
    <t>kurea</t>
  </si>
  <si>
    <t>天野</t>
    <rPh sb="0" eb="2">
      <t>アマノ</t>
    </rPh>
    <phoneticPr fontId="16"/>
  </si>
  <si>
    <t>椋介</t>
    <rPh sb="0" eb="2">
      <t>リョウスケ</t>
    </rPh>
    <phoneticPr fontId="16"/>
  </si>
  <si>
    <t>ｱﾏﾉ</t>
  </si>
  <si>
    <t>amano</t>
  </si>
  <si>
    <t>ryousuke</t>
  </si>
  <si>
    <t>呂惟</t>
    <rPh sb="0" eb="1">
      <t>ロ</t>
    </rPh>
    <rPh sb="1" eb="2">
      <t>イ</t>
    </rPh>
    <phoneticPr fontId="16"/>
  </si>
  <si>
    <t>ﾛｲ</t>
  </si>
  <si>
    <t>kato</t>
  </si>
  <si>
    <t>roi</t>
  </si>
  <si>
    <t>遠矢</t>
    <rPh sb="0" eb="2">
      <t>トオヤ</t>
    </rPh>
    <phoneticPr fontId="16"/>
  </si>
  <si>
    <t>蒼人</t>
    <rPh sb="0" eb="1">
      <t>アオ</t>
    </rPh>
    <rPh sb="1" eb="2">
      <t>ト</t>
    </rPh>
    <phoneticPr fontId="16"/>
  </si>
  <si>
    <t>ﾄｵﾔ</t>
  </si>
  <si>
    <t>toya</t>
  </si>
  <si>
    <t>aoto</t>
  </si>
  <si>
    <t>新美</t>
    <rPh sb="0" eb="2">
      <t>ニイミ</t>
    </rPh>
    <phoneticPr fontId="16"/>
  </si>
  <si>
    <t>侑大</t>
    <rPh sb="0" eb="1">
      <t>ユウ</t>
    </rPh>
    <rPh sb="1" eb="2">
      <t>タ</t>
    </rPh>
    <phoneticPr fontId="16"/>
  </si>
  <si>
    <t>ﾆｲﾐ</t>
  </si>
  <si>
    <t>niimi</t>
  </si>
  <si>
    <t>花恋良</t>
    <rPh sb="0" eb="1">
      <t>ハナ</t>
    </rPh>
    <rPh sb="1" eb="2">
      <t>コイ</t>
    </rPh>
    <rPh sb="2" eb="3">
      <t>ヨ</t>
    </rPh>
    <phoneticPr fontId="16"/>
  </si>
  <si>
    <t>ｶﾚﾗ</t>
  </si>
  <si>
    <t>isii</t>
  </si>
  <si>
    <t>karera</t>
  </si>
  <si>
    <t>太郎</t>
    <rPh sb="0" eb="2">
      <t>タロウ</t>
    </rPh>
    <phoneticPr fontId="16"/>
  </si>
  <si>
    <t>ﾀﾛｳ</t>
  </si>
  <si>
    <t>tarou</t>
  </si>
  <si>
    <t>村野</t>
    <rPh sb="0" eb="2">
      <t>ムラノ</t>
    </rPh>
    <phoneticPr fontId="16"/>
  </si>
  <si>
    <t>ﾑﾗﾉ</t>
  </si>
  <si>
    <t>murano</t>
  </si>
  <si>
    <t>光永</t>
    <rPh sb="0" eb="2">
      <t>ミツナガ</t>
    </rPh>
    <phoneticPr fontId="16"/>
  </si>
  <si>
    <t>茉央</t>
    <rPh sb="0" eb="2">
      <t>マオ</t>
    </rPh>
    <phoneticPr fontId="16"/>
  </si>
  <si>
    <t>ﾐﾂﾅｶﾞ</t>
  </si>
  <si>
    <t>mitunaga</t>
  </si>
  <si>
    <t>mao</t>
  </si>
  <si>
    <t>崎村</t>
    <rPh sb="0" eb="2">
      <t>サキムラ</t>
    </rPh>
    <phoneticPr fontId="16"/>
  </si>
  <si>
    <t>栞乃</t>
    <rPh sb="0" eb="1">
      <t>シオリ</t>
    </rPh>
    <rPh sb="1" eb="2">
      <t>ノ</t>
    </rPh>
    <phoneticPr fontId="16"/>
  </si>
  <si>
    <t>ｻｷﾑﾗ</t>
  </si>
  <si>
    <t>sakimura</t>
  </si>
  <si>
    <t>sino</t>
  </si>
  <si>
    <t>慶</t>
    <rPh sb="0" eb="1">
      <t>ケイ</t>
    </rPh>
    <phoneticPr fontId="16"/>
  </si>
  <si>
    <t>kei</t>
  </si>
  <si>
    <t>航希</t>
    <rPh sb="0" eb="1">
      <t>コウ</t>
    </rPh>
    <rPh sb="1" eb="2">
      <t>キ</t>
    </rPh>
    <phoneticPr fontId="16"/>
  </si>
  <si>
    <t>梓未</t>
    <rPh sb="0" eb="2">
      <t>アズサミ</t>
    </rPh>
    <phoneticPr fontId="16"/>
  </si>
  <si>
    <t>ｱｽﾞﾐ</t>
  </si>
  <si>
    <t>azumi</t>
  </si>
  <si>
    <t>くにたち陸上</t>
    <rPh sb="4" eb="6">
      <t>リクジョウ</t>
    </rPh>
    <phoneticPr fontId="16"/>
  </si>
  <si>
    <t>遠藤</t>
    <rPh sb="0" eb="2">
      <t>エンドウ</t>
    </rPh>
    <phoneticPr fontId="16"/>
  </si>
  <si>
    <t>クラブE</t>
  </si>
  <si>
    <t>有希</t>
  </si>
  <si>
    <t>ﾕｷ</t>
  </si>
  <si>
    <t>00147404828</t>
  </si>
  <si>
    <t>小金井市陸協</t>
    <rPh sb="0" eb="3">
      <t>コガネイ</t>
    </rPh>
    <rPh sb="3" eb="4">
      <t>シ</t>
    </rPh>
    <rPh sb="4" eb="5">
      <t>リク</t>
    </rPh>
    <rPh sb="5" eb="6">
      <t>キョウ</t>
    </rPh>
    <phoneticPr fontId="16"/>
  </si>
  <si>
    <t>河野</t>
    <rPh sb="0" eb="2">
      <t>カワノ</t>
    </rPh>
    <phoneticPr fontId="16"/>
  </si>
  <si>
    <t>純平</t>
    <rPh sb="0" eb="2">
      <t>ジュンペイ</t>
    </rPh>
    <phoneticPr fontId="16"/>
  </si>
  <si>
    <t>ｶﾜﾉ</t>
  </si>
  <si>
    <t>ｼﾞｭﾝﾍﾟｲ</t>
  </si>
  <si>
    <t>Kawano</t>
  </si>
  <si>
    <t>Jyunpei</t>
  </si>
  <si>
    <t>00123274524</t>
  </si>
  <si>
    <t>島本PJT</t>
    <rPh sb="0" eb="2">
      <t>シマモト</t>
    </rPh>
    <phoneticPr fontId="16"/>
  </si>
  <si>
    <t>多賀</t>
    <rPh sb="0" eb="2">
      <t>タガ</t>
    </rPh>
    <phoneticPr fontId="16"/>
  </si>
  <si>
    <t>長門</t>
    <rPh sb="0" eb="2">
      <t>ナガト</t>
    </rPh>
    <phoneticPr fontId="16"/>
  </si>
  <si>
    <t>ﾀｶﾞ</t>
  </si>
  <si>
    <t>ﾅｶﾞﾄ</t>
  </si>
  <si>
    <t>Taga</t>
  </si>
  <si>
    <t>Nagato</t>
  </si>
  <si>
    <t>00110085621</t>
  </si>
  <si>
    <t>堪汰</t>
    <rPh sb="0" eb="1">
      <t>タ</t>
    </rPh>
    <rPh sb="1" eb="2">
      <t>タ</t>
    </rPh>
    <phoneticPr fontId="16"/>
  </si>
  <si>
    <t>00130909426</t>
  </si>
  <si>
    <t>大宇</t>
    <rPh sb="0" eb="2">
      <t>ダイウ</t>
    </rPh>
    <phoneticPr fontId="16"/>
  </si>
  <si>
    <t>ﾀﾞｲｳ</t>
  </si>
  <si>
    <t>Daiu</t>
  </si>
  <si>
    <t>00142809832</t>
  </si>
  <si>
    <t>高橋</t>
    <rPh sb="0" eb="2">
      <t>タカハシ</t>
    </rPh>
    <phoneticPr fontId="16"/>
  </si>
  <si>
    <t>大稀</t>
    <rPh sb="0" eb="1">
      <t>ダイ</t>
    </rPh>
    <rPh sb="1" eb="2">
      <t>キ</t>
    </rPh>
    <phoneticPr fontId="16"/>
  </si>
  <si>
    <t>Takahashi</t>
  </si>
  <si>
    <t>00153602724</t>
  </si>
  <si>
    <t>室山</t>
    <rPh sb="0" eb="2">
      <t>ムロヤマ</t>
    </rPh>
    <phoneticPr fontId="16"/>
  </si>
  <si>
    <t>怜太</t>
    <rPh sb="0" eb="2">
      <t>リョウタ</t>
    </rPh>
    <phoneticPr fontId="16"/>
  </si>
  <si>
    <t>ﾑﾛﾔﾏ</t>
  </si>
  <si>
    <t>Muroyama</t>
  </si>
  <si>
    <t>A01907</t>
  </si>
  <si>
    <t>武井</t>
    <rPh sb="0" eb="2">
      <t>タケイ</t>
    </rPh>
    <phoneticPr fontId="16"/>
  </si>
  <si>
    <t>大介</t>
    <rPh sb="0" eb="2">
      <t>ダイスケ</t>
    </rPh>
    <phoneticPr fontId="16"/>
  </si>
  <si>
    <t>takei</t>
  </si>
  <si>
    <t>daisuke</t>
  </si>
  <si>
    <t>00132704421</t>
  </si>
  <si>
    <t>台東区陸協</t>
    <rPh sb="0" eb="5">
      <t>タイトウクリクキョウ</t>
    </rPh>
    <phoneticPr fontId="16"/>
  </si>
  <si>
    <t>白澤</t>
    <rPh sb="0" eb="2">
      <t>シラサワ</t>
    </rPh>
    <phoneticPr fontId="16"/>
  </si>
  <si>
    <t>和広</t>
    <rPh sb="0" eb="2">
      <t>カズヒロ</t>
    </rPh>
    <phoneticPr fontId="16"/>
  </si>
  <si>
    <t>ｼﾗｻﾜ</t>
  </si>
  <si>
    <t>SHIRASAWA</t>
  </si>
  <si>
    <t>00069211019</t>
  </si>
  <si>
    <t>千葉陸協</t>
    <rPh sb="0" eb="2">
      <t>チバ</t>
    </rPh>
    <rPh sb="2" eb="3">
      <t>リク</t>
    </rPh>
    <rPh sb="3" eb="4">
      <t>キョウ</t>
    </rPh>
    <phoneticPr fontId="16"/>
  </si>
  <si>
    <t>有野</t>
    <rPh sb="0" eb="2">
      <t>アリノ</t>
    </rPh>
    <phoneticPr fontId="16"/>
  </si>
  <si>
    <t>敏子</t>
    <rPh sb="0" eb="2">
      <t>トシコ</t>
    </rPh>
    <phoneticPr fontId="16"/>
  </si>
  <si>
    <t>ｱﾘﾉ</t>
  </si>
  <si>
    <t>ﾄｼｺ</t>
  </si>
  <si>
    <t>Arino</t>
  </si>
  <si>
    <t>Toshiko</t>
  </si>
  <si>
    <t>00059934838</t>
  </si>
  <si>
    <t>中大LC</t>
    <rPh sb="0" eb="2">
      <t>チュウダイ</t>
    </rPh>
    <phoneticPr fontId="16"/>
  </si>
  <si>
    <t>圭太</t>
    <rPh sb="0" eb="2">
      <t>ケイタ</t>
    </rPh>
    <phoneticPr fontId="16"/>
  </si>
  <si>
    <t>ｹｲﾀ</t>
  </si>
  <si>
    <t>Keita</t>
  </si>
  <si>
    <t>00154005116</t>
  </si>
  <si>
    <t>東京</t>
    <rPh sb="0" eb="2">
      <t>トウキョウ</t>
    </rPh>
    <phoneticPr fontId="16"/>
  </si>
  <si>
    <t>武士</t>
    <rPh sb="0" eb="1">
      <t>タケシ</t>
    </rPh>
    <rPh sb="1" eb="2">
      <t>シ</t>
    </rPh>
    <phoneticPr fontId="16"/>
  </si>
  <si>
    <t>政伸</t>
    <rPh sb="0" eb="1">
      <t>セイ</t>
    </rPh>
    <rPh sb="1" eb="2">
      <t>シン</t>
    </rPh>
    <phoneticPr fontId="16"/>
  </si>
  <si>
    <t>ﾀｹｼ</t>
  </si>
  <si>
    <t>ﾏｻﾉﾌﾞ</t>
  </si>
  <si>
    <t>Takeshi</t>
  </si>
  <si>
    <t>Masanobu</t>
  </si>
  <si>
    <t>東京ドリーム</t>
    <rPh sb="0" eb="2">
      <t>トウキョウ</t>
    </rPh>
    <phoneticPr fontId="16"/>
  </si>
  <si>
    <t>62</t>
  </si>
  <si>
    <t>A</t>
  </si>
  <si>
    <t>大場</t>
    <rPh sb="0" eb="2">
      <t>オオバ</t>
    </rPh>
    <phoneticPr fontId="16"/>
  </si>
  <si>
    <t>純太</t>
    <rPh sb="0" eb="2">
      <t>ジュンタ</t>
    </rPh>
    <phoneticPr fontId="16"/>
  </si>
  <si>
    <t>ｵｵﾊﾞ</t>
  </si>
  <si>
    <t>ｼﾞｭﾝﾀ</t>
  </si>
  <si>
    <t>Oba</t>
  </si>
  <si>
    <t>Junta</t>
  </si>
  <si>
    <t>辻田</t>
    <rPh sb="0" eb="2">
      <t>ツジタ</t>
    </rPh>
    <phoneticPr fontId="16"/>
  </si>
  <si>
    <t>矩理</t>
    <rPh sb="0" eb="2">
      <t>ノリリ</t>
    </rPh>
    <phoneticPr fontId="16"/>
  </si>
  <si>
    <t>ﾂｼﾞﾀ</t>
  </si>
  <si>
    <t>ﾉﾘﾀｶ</t>
  </si>
  <si>
    <t>Tsujita</t>
  </si>
  <si>
    <t>Noritaka</t>
  </si>
  <si>
    <t>東海林</t>
    <rPh sb="0" eb="3">
      <t>ショウジ</t>
    </rPh>
    <phoneticPr fontId="16"/>
  </si>
  <si>
    <t>柚茉</t>
    <rPh sb="0" eb="1">
      <t>ユズ</t>
    </rPh>
    <rPh sb="1" eb="2">
      <t>マツ</t>
    </rPh>
    <phoneticPr fontId="16"/>
  </si>
  <si>
    <t>ｼｮｳｼﾞ</t>
  </si>
  <si>
    <t>ﾕﾏ</t>
  </si>
  <si>
    <t>Shoji</t>
  </si>
  <si>
    <t>66</t>
  </si>
  <si>
    <t>B</t>
  </si>
  <si>
    <t>後藤</t>
    <rPh sb="0" eb="2">
      <t>ゴトウ</t>
    </rPh>
    <phoneticPr fontId="16"/>
  </si>
  <si>
    <t>悠大</t>
    <rPh sb="0" eb="2">
      <t>ユウダイ</t>
    </rPh>
    <phoneticPr fontId="16"/>
  </si>
  <si>
    <t>ｺﾞﾄｳ</t>
  </si>
  <si>
    <t>Goto</t>
  </si>
  <si>
    <t>木嶋</t>
    <rPh sb="0" eb="2">
      <t>キジマ</t>
    </rPh>
    <phoneticPr fontId="16"/>
  </si>
  <si>
    <t>涼巴</t>
    <rPh sb="0" eb="1">
      <t>スズ</t>
    </rPh>
    <rPh sb="1" eb="2">
      <t>ハ</t>
    </rPh>
    <phoneticPr fontId="16"/>
  </si>
  <si>
    <t>ｽｽﾞﾊ</t>
  </si>
  <si>
    <t>Suzuha</t>
  </si>
  <si>
    <t>谷川</t>
    <rPh sb="0" eb="2">
      <t>タニカワ</t>
    </rPh>
    <phoneticPr fontId="16"/>
  </si>
  <si>
    <t>月渚</t>
    <rPh sb="0" eb="1">
      <t>ツキ</t>
    </rPh>
    <rPh sb="1" eb="2">
      <t>ナギサ</t>
    </rPh>
    <phoneticPr fontId="16"/>
  </si>
  <si>
    <t>ﾀﾆｶﾜ</t>
  </si>
  <si>
    <t>Tanikawa</t>
  </si>
  <si>
    <t>宮口</t>
    <rPh sb="0" eb="2">
      <t>ミヤグチ</t>
    </rPh>
    <phoneticPr fontId="16"/>
  </si>
  <si>
    <t>唯</t>
    <rPh sb="0" eb="1">
      <t>ユイ</t>
    </rPh>
    <phoneticPr fontId="16"/>
  </si>
  <si>
    <t>ﾐﾔｸﾞﾁ</t>
  </si>
  <si>
    <t>Miyaguchi</t>
  </si>
  <si>
    <t>小杉</t>
    <rPh sb="0" eb="2">
      <t>コスギ</t>
    </rPh>
    <phoneticPr fontId="16"/>
  </si>
  <si>
    <t>野乃香</t>
    <rPh sb="0" eb="1">
      <t>ノ</t>
    </rPh>
    <rPh sb="1" eb="2">
      <t>ノ</t>
    </rPh>
    <rPh sb="2" eb="3">
      <t>カオル</t>
    </rPh>
    <phoneticPr fontId="16"/>
  </si>
  <si>
    <t>ﾉﾉｶ</t>
  </si>
  <si>
    <t>Kosugi</t>
  </si>
  <si>
    <t>Nonoka</t>
  </si>
  <si>
    <t>ドミン</t>
  </si>
  <si>
    <t>ニャット</t>
  </si>
  <si>
    <t>ﾄﾞﾐﾝ</t>
  </si>
  <si>
    <t>ﾆｬｯﾄ</t>
  </si>
  <si>
    <t>Domin</t>
  </si>
  <si>
    <t>Nyatto</t>
  </si>
  <si>
    <t>大空</t>
    <rPh sb="0" eb="1">
      <t>オオ</t>
    </rPh>
    <rPh sb="1" eb="2">
      <t>ソラ</t>
    </rPh>
    <phoneticPr fontId="16"/>
  </si>
  <si>
    <t>ｿﾗ</t>
  </si>
  <si>
    <t>Okada</t>
  </si>
  <si>
    <t>Sora</t>
  </si>
  <si>
    <t>瑠々果</t>
    <rPh sb="0" eb="2">
      <t>ルル</t>
    </rPh>
    <rPh sb="2" eb="3">
      <t>カ</t>
    </rPh>
    <phoneticPr fontId="16"/>
  </si>
  <si>
    <t>ﾙﾙｶ</t>
  </si>
  <si>
    <t>Ruruka</t>
  </si>
  <si>
    <t>83</t>
  </si>
  <si>
    <t>紗也加</t>
    <rPh sb="0" eb="1">
      <t>サ</t>
    </rPh>
    <rPh sb="1" eb="2">
      <t>ヤ</t>
    </rPh>
    <rPh sb="2" eb="3">
      <t>カ</t>
    </rPh>
    <phoneticPr fontId="16"/>
  </si>
  <si>
    <t>ｻﾔｶ</t>
  </si>
  <si>
    <t>Matsuda</t>
  </si>
  <si>
    <t>Sayaka</t>
  </si>
  <si>
    <t>野口</t>
    <rPh sb="0" eb="2">
      <t>ノグチ</t>
    </rPh>
    <phoneticPr fontId="16"/>
  </si>
  <si>
    <t>叶太</t>
    <rPh sb="0" eb="1">
      <t>カナウ</t>
    </rPh>
    <rPh sb="1" eb="2">
      <t>タ</t>
    </rPh>
    <phoneticPr fontId="16"/>
  </si>
  <si>
    <t>ﾉｸﾞﾁ</t>
  </si>
  <si>
    <t>ｶﾅﾀ</t>
  </si>
  <si>
    <t>Noguchi</t>
  </si>
  <si>
    <t>Kanata</t>
  </si>
  <si>
    <t>ヒェウ</t>
  </si>
  <si>
    <t>ﾋｪｳ</t>
  </si>
  <si>
    <t>Hleu</t>
  </si>
  <si>
    <t>菜々花</t>
    <rPh sb="0" eb="3">
      <t>ナナハナ</t>
    </rPh>
    <phoneticPr fontId="16"/>
  </si>
  <si>
    <t>支倉</t>
    <rPh sb="0" eb="2">
      <t>ハセクラ</t>
    </rPh>
    <phoneticPr fontId="16"/>
  </si>
  <si>
    <t>雄大</t>
    <rPh sb="0" eb="1">
      <t>ユウ</t>
    </rPh>
    <rPh sb="1" eb="2">
      <t>ダイ</t>
    </rPh>
    <phoneticPr fontId="16"/>
  </si>
  <si>
    <t>ﾊｾｸﾗ</t>
  </si>
  <si>
    <t>Hasekura</t>
  </si>
  <si>
    <t>ちさと</t>
  </si>
  <si>
    <t>ﾁｻﾄ</t>
  </si>
  <si>
    <t>Chisato</t>
  </si>
  <si>
    <t>未来</t>
    <rPh sb="0" eb="2">
      <t>ミライ</t>
    </rPh>
    <phoneticPr fontId="16"/>
  </si>
  <si>
    <t>ﾐﾗｲ</t>
  </si>
  <si>
    <t>Mirai</t>
  </si>
  <si>
    <t>太陽</t>
    <rPh sb="0" eb="2">
      <t>タイヨウ</t>
    </rPh>
    <phoneticPr fontId="16"/>
  </si>
  <si>
    <t>ﾀｲﾖｳ</t>
  </si>
  <si>
    <t>Taiyo</t>
  </si>
  <si>
    <t>清武</t>
    <rPh sb="0" eb="2">
      <t>キヨタケ</t>
    </rPh>
    <phoneticPr fontId="16"/>
  </si>
  <si>
    <t>宏希</t>
    <rPh sb="0" eb="2">
      <t>ヒロキ</t>
    </rPh>
    <phoneticPr fontId="16"/>
  </si>
  <si>
    <t>ｷﾖﾀｹ</t>
  </si>
  <si>
    <t>ﾋﾛｷ</t>
  </si>
  <si>
    <t>Kiyotake</t>
  </si>
  <si>
    <t>Hiroki</t>
  </si>
  <si>
    <t>00090690933</t>
  </si>
  <si>
    <t>東京都立大</t>
    <rPh sb="0" eb="2">
      <t>トウキョウ</t>
    </rPh>
    <rPh sb="2" eb="4">
      <t>トリツ</t>
    </rPh>
    <rPh sb="4" eb="5">
      <t>ダイ</t>
    </rPh>
    <phoneticPr fontId="16"/>
  </si>
  <si>
    <t>七森</t>
    <rPh sb="0" eb="2">
      <t>ナナモリ</t>
    </rPh>
    <phoneticPr fontId="16"/>
  </si>
  <si>
    <t>孝之</t>
    <rPh sb="0" eb="2">
      <t>タカユキ</t>
    </rPh>
    <phoneticPr fontId="16"/>
  </si>
  <si>
    <t>ﾅﾅﾓﾘ</t>
  </si>
  <si>
    <t>Nanamori</t>
  </si>
  <si>
    <t>00124894836</t>
  </si>
  <si>
    <t>小島</t>
    <rPh sb="0" eb="2">
      <t>コジマ</t>
    </rPh>
    <phoneticPr fontId="16"/>
  </si>
  <si>
    <t>誠司</t>
    <rPh sb="0" eb="2">
      <t>セイジ</t>
    </rPh>
    <phoneticPr fontId="16"/>
  </si>
  <si>
    <t>ｺｼﾞﾏ</t>
  </si>
  <si>
    <t>ｾｲｼﾞ</t>
  </si>
  <si>
    <t>KOJIMA</t>
  </si>
  <si>
    <t>Seiji</t>
  </si>
  <si>
    <t>00123889637</t>
  </si>
  <si>
    <t>神崎</t>
    <rPh sb="0" eb="2">
      <t>カンザキ</t>
    </rPh>
    <phoneticPr fontId="16"/>
  </si>
  <si>
    <t>仁利</t>
    <rPh sb="0" eb="2">
      <t>ジンリ</t>
    </rPh>
    <phoneticPr fontId="16"/>
  </si>
  <si>
    <t>ｶﾝｻﾞｷ</t>
  </si>
  <si>
    <t>ﾏｻﾄｼ</t>
  </si>
  <si>
    <t>KANZAKI</t>
  </si>
  <si>
    <t>MASATOSHI</t>
  </si>
  <si>
    <t>00034731523</t>
  </si>
  <si>
    <t>小渕</t>
    <rPh sb="0" eb="2">
      <t>コブチ</t>
    </rPh>
    <phoneticPr fontId="16"/>
  </si>
  <si>
    <t>哲男</t>
    <rPh sb="0" eb="2">
      <t>テツオ</t>
    </rPh>
    <phoneticPr fontId="16"/>
  </si>
  <si>
    <t>ｺﾌﾞﾁ</t>
  </si>
  <si>
    <t>ﾃﾂｵ</t>
  </si>
  <si>
    <t>KOBUCHI</t>
  </si>
  <si>
    <t>Tetsuo</t>
  </si>
  <si>
    <t>00153930930</t>
  </si>
  <si>
    <t>陸</t>
    <rPh sb="0" eb="1">
      <t>リク</t>
    </rPh>
    <phoneticPr fontId="16"/>
  </si>
  <si>
    <t>ﾘｸ</t>
  </si>
  <si>
    <t>FUJIWARA</t>
  </si>
  <si>
    <t>RIKU</t>
  </si>
  <si>
    <t>00070427323</t>
  </si>
  <si>
    <t>東京陸協</t>
    <rPh sb="0" eb="2">
      <t>トウキョウ</t>
    </rPh>
    <rPh sb="2" eb="4">
      <t>リクキョウ</t>
    </rPh>
    <phoneticPr fontId="16"/>
  </si>
  <si>
    <t>杏</t>
    <rPh sb="0" eb="1">
      <t>アン</t>
    </rPh>
    <phoneticPr fontId="16"/>
  </si>
  <si>
    <t>ｱﾝ</t>
  </si>
  <si>
    <t>An</t>
  </si>
  <si>
    <t>詢將</t>
    <rPh sb="0" eb="1">
      <t>ハカル</t>
    </rPh>
    <rPh sb="1" eb="2">
      <t>ヒキイル</t>
    </rPh>
    <phoneticPr fontId="16"/>
  </si>
  <si>
    <t>ｼｭﾝﾄ</t>
  </si>
  <si>
    <t>Shunto</t>
  </si>
  <si>
    <t>00127241623</t>
  </si>
  <si>
    <t>芥川</t>
    <rPh sb="0" eb="2">
      <t>アｋ</t>
    </rPh>
    <phoneticPr fontId="16"/>
  </si>
  <si>
    <t>貴史</t>
    <rPh sb="0" eb="2">
      <t>タカシ</t>
    </rPh>
    <phoneticPr fontId="16"/>
  </si>
  <si>
    <t>ｱｸﾀｶﾞﾜ</t>
  </si>
  <si>
    <t>Akutagawa</t>
  </si>
  <si>
    <t>E00212</t>
  </si>
  <si>
    <t>1986</t>
  </si>
  <si>
    <t>中馬</t>
    <rPh sb="0" eb="2">
      <t>チュウマ</t>
    </rPh>
    <phoneticPr fontId="16"/>
  </si>
  <si>
    <t>賢克</t>
    <rPh sb="0" eb="1">
      <t>ケン</t>
    </rPh>
    <rPh sb="1" eb="2">
      <t>カツ</t>
    </rPh>
    <phoneticPr fontId="16"/>
  </si>
  <si>
    <t>ﾁｭｳﾏ</t>
  </si>
  <si>
    <t>ﾉﾌﾞｶﾂ</t>
  </si>
  <si>
    <t>ＣＨＵＭＡ</t>
  </si>
  <si>
    <t>NOBUKATSU</t>
  </si>
  <si>
    <t>00010557018</t>
  </si>
  <si>
    <t>東京陸協</t>
    <rPh sb="0" eb="2">
      <t>トウキョウ</t>
    </rPh>
    <rPh sb="2" eb="3">
      <t>リク</t>
    </rPh>
    <rPh sb="3" eb="4">
      <t>キョウ</t>
    </rPh>
    <phoneticPr fontId="16"/>
  </si>
  <si>
    <t>小川</t>
    <rPh sb="0" eb="2">
      <t>オガワ</t>
    </rPh>
    <phoneticPr fontId="16"/>
  </si>
  <si>
    <t>雄太郎</t>
    <rPh sb="0" eb="3">
      <t>ユウタロウ</t>
    </rPh>
    <phoneticPr fontId="16"/>
  </si>
  <si>
    <t>ｵｶﾞﾜ</t>
  </si>
  <si>
    <t>ﾕｳﾀﾛｳ</t>
  </si>
  <si>
    <t>Ogawa</t>
  </si>
  <si>
    <t>Yutaro</t>
  </si>
  <si>
    <t>00072169732</t>
  </si>
  <si>
    <t>角</t>
    <rPh sb="0" eb="1">
      <t>スミ</t>
    </rPh>
    <phoneticPr fontId="16"/>
  </si>
  <si>
    <t>康平</t>
    <rPh sb="0" eb="2">
      <t>コウヘイ</t>
    </rPh>
    <phoneticPr fontId="16"/>
  </si>
  <si>
    <t>ｽﾐ</t>
  </si>
  <si>
    <t>ｺｳﾍｲ</t>
  </si>
  <si>
    <t>Sumi</t>
  </si>
  <si>
    <t>Kohei</t>
  </si>
  <si>
    <t>00152257931</t>
  </si>
  <si>
    <t>町田</t>
    <rPh sb="0" eb="2">
      <t>マチダ</t>
    </rPh>
    <phoneticPr fontId="16"/>
  </si>
  <si>
    <t>勢芽</t>
    <rPh sb="0" eb="2">
      <t>セイガ</t>
    </rPh>
    <phoneticPr fontId="16"/>
  </si>
  <si>
    <t>ﾏﾁﾀﾞ</t>
  </si>
  <si>
    <t>ｾｲｶﾞ</t>
  </si>
  <si>
    <t>Machida</t>
  </si>
  <si>
    <t>Seiga</t>
  </si>
  <si>
    <t>00032854931</t>
  </si>
  <si>
    <t>東京陸協</t>
    <rPh sb="0" eb="3">
      <t>トウキョウリク</t>
    </rPh>
    <rPh sb="3" eb="4">
      <t>キョウ</t>
    </rPh>
    <phoneticPr fontId="16"/>
  </si>
  <si>
    <t>飯田</t>
    <rPh sb="0" eb="2">
      <t>イイダ</t>
    </rPh>
    <phoneticPr fontId="16"/>
  </si>
  <si>
    <t>貴之</t>
    <rPh sb="0" eb="2">
      <t>タカユキ</t>
    </rPh>
    <phoneticPr fontId="16"/>
  </si>
  <si>
    <t>ｲｲﾀﾞ</t>
  </si>
  <si>
    <t>ﾀｶﾕｷ</t>
  </si>
  <si>
    <t>Iida</t>
  </si>
  <si>
    <t>Takayuki</t>
  </si>
  <si>
    <t>00032854325</t>
  </si>
  <si>
    <t>前島</t>
    <rPh sb="0" eb="2">
      <t>マエシマ</t>
    </rPh>
    <phoneticPr fontId="16"/>
  </si>
  <si>
    <t>慶太</t>
    <rPh sb="0" eb="2">
      <t>ケイタ</t>
    </rPh>
    <phoneticPr fontId="16"/>
  </si>
  <si>
    <t>ﾏｴｼﾏ</t>
  </si>
  <si>
    <t>Maeshima</t>
  </si>
  <si>
    <t>00141331013</t>
  </si>
  <si>
    <t>東京陸協</t>
    <rPh sb="0" eb="2">
      <t>トウキョウ</t>
    </rPh>
    <rPh sb="2" eb="3">
      <t>リクジョウ</t>
    </rPh>
    <rPh sb="3" eb="4">
      <t>キョウカイ</t>
    </rPh>
    <phoneticPr fontId="16"/>
  </si>
  <si>
    <t>井汲</t>
    <rPh sb="0" eb="2">
      <t>イクミ</t>
    </rPh>
    <phoneticPr fontId="16"/>
  </si>
  <si>
    <t>祐介</t>
    <rPh sb="0" eb="2">
      <t>ユウスケ</t>
    </rPh>
    <phoneticPr fontId="16"/>
  </si>
  <si>
    <t>ｲｸﾐ</t>
  </si>
  <si>
    <t>yusuke</t>
  </si>
  <si>
    <t>Ikumi</t>
  </si>
  <si>
    <t>00033330113</t>
  </si>
  <si>
    <t>東京陸協</t>
    <rPh sb="0" eb="2">
      <t>トウキョウ</t>
    </rPh>
    <rPh sb="2" eb="3">
      <t>リク</t>
    </rPh>
    <phoneticPr fontId="16"/>
  </si>
  <si>
    <t>小幡</t>
    <rPh sb="0" eb="2">
      <t>オバタ</t>
    </rPh>
    <phoneticPr fontId="16"/>
  </si>
  <si>
    <t>卓哉</t>
    <rPh sb="0" eb="2">
      <t>タクヤ</t>
    </rPh>
    <phoneticPr fontId="16"/>
  </si>
  <si>
    <t>ｵﾊﾞﾀ</t>
  </si>
  <si>
    <t>Obata</t>
  </si>
  <si>
    <t>00014435623</t>
  </si>
  <si>
    <t>東京陸協</t>
    <rPh sb="0" eb="2">
      <t>トウキョウ</t>
    </rPh>
    <rPh sb="2" eb="4">
      <t>リッキョウ</t>
    </rPh>
    <phoneticPr fontId="16"/>
  </si>
  <si>
    <t>松原</t>
    <rPh sb="0" eb="2">
      <t>マツバラ</t>
    </rPh>
    <phoneticPr fontId="16"/>
  </si>
  <si>
    <t>時生</t>
    <rPh sb="0" eb="2">
      <t>トキオ</t>
    </rPh>
    <phoneticPr fontId="16"/>
  </si>
  <si>
    <t>ﾏﾂﾊﾞﾗ</t>
  </si>
  <si>
    <t>ﾄｷｵ</t>
  </si>
  <si>
    <t>Matsubara</t>
  </si>
  <si>
    <t>Tokio</t>
  </si>
  <si>
    <t>00076147530</t>
  </si>
  <si>
    <t>東京陸協</t>
    <rPh sb="0" eb="4">
      <t>トウキョウリッキョウ</t>
    </rPh>
    <phoneticPr fontId="16"/>
  </si>
  <si>
    <t>大友</t>
    <rPh sb="0" eb="2">
      <t>オオトモ</t>
    </rPh>
    <phoneticPr fontId="16"/>
  </si>
  <si>
    <t>愛子</t>
    <rPh sb="0" eb="2">
      <t>アイコ</t>
    </rPh>
    <phoneticPr fontId="16"/>
  </si>
  <si>
    <t>ｵｵﾄﾓ</t>
  </si>
  <si>
    <t>ｱｲｺ</t>
  </si>
  <si>
    <t>Otomo</t>
  </si>
  <si>
    <t>Aiko</t>
  </si>
  <si>
    <t>E01258</t>
  </si>
  <si>
    <t>東京陸協</t>
    <rPh sb="0" eb="2">
      <t>トウキョウ</t>
    </rPh>
    <phoneticPr fontId="16"/>
  </si>
  <si>
    <t>紀彦</t>
    <rPh sb="0" eb="2">
      <t>ノリヒコ</t>
    </rPh>
    <phoneticPr fontId="16"/>
  </si>
  <si>
    <t>ﾉﾘﾋｺ</t>
  </si>
  <si>
    <t>SHIMIZU</t>
  </si>
  <si>
    <t>Norihiko</t>
  </si>
  <si>
    <t>00069259738</t>
  </si>
  <si>
    <t>栃木陸協</t>
    <rPh sb="0" eb="2">
      <t>トチギ</t>
    </rPh>
    <rPh sb="2" eb="3">
      <t>リク</t>
    </rPh>
    <rPh sb="3" eb="4">
      <t>キョウ</t>
    </rPh>
    <phoneticPr fontId="16"/>
  </si>
  <si>
    <t>東</t>
  </si>
  <si>
    <t>柊佑</t>
  </si>
  <si>
    <t>ｱｽﾞﾏ</t>
  </si>
  <si>
    <t>AZUMA</t>
  </si>
  <si>
    <t>Shu</t>
  </si>
  <si>
    <t>61340</t>
  </si>
  <si>
    <t>都八王子東高</t>
    <rPh sb="0" eb="1">
      <t>ト</t>
    </rPh>
    <rPh sb="1" eb="4">
      <t>ハチオウジ</t>
    </rPh>
    <rPh sb="4" eb="5">
      <t>ヒガシ</t>
    </rPh>
    <phoneticPr fontId="16"/>
  </si>
  <si>
    <t>八波</t>
  </si>
  <si>
    <t>夏毅</t>
  </si>
  <si>
    <t>ﾔﾂﾅﾐ</t>
  </si>
  <si>
    <t>YATSUNAMI</t>
  </si>
  <si>
    <t>61341</t>
  </si>
  <si>
    <t>耕太</t>
  </si>
  <si>
    <t>Kota</t>
  </si>
  <si>
    <t>61343</t>
  </si>
  <si>
    <t>大塚</t>
  </si>
  <si>
    <t>登人</t>
  </si>
  <si>
    <t>ﾄｳﾄ</t>
  </si>
  <si>
    <t>OTSUKA</t>
  </si>
  <si>
    <t>Toto</t>
  </si>
  <si>
    <t>61344</t>
  </si>
  <si>
    <t>佐々木</t>
  </si>
  <si>
    <t>達広</t>
  </si>
  <si>
    <t>ｻｻｷ</t>
  </si>
  <si>
    <t>ﾀﾂﾋﾛ</t>
  </si>
  <si>
    <t>SASAKI</t>
  </si>
  <si>
    <t>Tatsuhiro</t>
  </si>
  <si>
    <t>61347</t>
  </si>
  <si>
    <t>砂川</t>
  </si>
  <si>
    <t>友志</t>
  </si>
  <si>
    <t>ｲｻｶﾞﾜ</t>
  </si>
  <si>
    <t>ﾄﾓｼ</t>
  </si>
  <si>
    <t>ISAGAWA</t>
  </si>
  <si>
    <t>Tomoshi</t>
  </si>
  <si>
    <t>61320</t>
  </si>
  <si>
    <t>安藤</t>
  </si>
  <si>
    <t>壮汰</t>
  </si>
  <si>
    <t>ANDOU</t>
  </si>
  <si>
    <t>61311</t>
  </si>
  <si>
    <t>齊田</t>
  </si>
  <si>
    <t>誠</t>
  </si>
  <si>
    <t>ｻｲﾀﾞ</t>
  </si>
  <si>
    <t>ﾏｺﾄ</t>
  </si>
  <si>
    <t>SAIDA</t>
  </si>
  <si>
    <t>Makoto</t>
  </si>
  <si>
    <t>61312</t>
  </si>
  <si>
    <t>髙野</t>
  </si>
  <si>
    <t>隼大</t>
  </si>
  <si>
    <t>ﾀｶﾉ</t>
  </si>
  <si>
    <t>TAKANO</t>
  </si>
  <si>
    <t>61310</t>
  </si>
  <si>
    <t>68</t>
  </si>
  <si>
    <t>竹内</t>
  </si>
  <si>
    <t>滉</t>
  </si>
  <si>
    <t>ﾀｹｳﾁ</t>
  </si>
  <si>
    <t>TAKEUCHI</t>
  </si>
  <si>
    <t>Koh</t>
  </si>
  <si>
    <t>61314</t>
  </si>
  <si>
    <t>田中</t>
  </si>
  <si>
    <t>孔明</t>
  </si>
  <si>
    <t>ｺｳﾒｲ</t>
  </si>
  <si>
    <t>Koumei</t>
  </si>
  <si>
    <t>61315</t>
  </si>
  <si>
    <t>和田</t>
  </si>
  <si>
    <t>煌輝</t>
  </si>
  <si>
    <t>61318</t>
  </si>
  <si>
    <t>照葉</t>
  </si>
  <si>
    <t>ﾃﾙﾊ</t>
  </si>
  <si>
    <t>Teruha</t>
  </si>
  <si>
    <t>61319</t>
  </si>
  <si>
    <t>増子</t>
  </si>
  <si>
    <t>恵里花</t>
  </si>
  <si>
    <t>ﾏｼｺ</t>
  </si>
  <si>
    <t>ｴﾘｶ</t>
  </si>
  <si>
    <t>MASHIKO</t>
  </si>
  <si>
    <t>Erika</t>
  </si>
  <si>
    <t>61381</t>
  </si>
  <si>
    <t>千紘</t>
  </si>
  <si>
    <t>ﾁﾋﾛ</t>
  </si>
  <si>
    <t>Chihiro</t>
  </si>
  <si>
    <t>61352</t>
  </si>
  <si>
    <t>飯田</t>
  </si>
  <si>
    <t>琴美</t>
  </si>
  <si>
    <t>ｺﾄﾐ</t>
  </si>
  <si>
    <t>IIDA</t>
  </si>
  <si>
    <t>Kotomi</t>
  </si>
  <si>
    <t>61351</t>
  </si>
  <si>
    <t>大坪</t>
  </si>
  <si>
    <t>ゆい</t>
  </si>
  <si>
    <t>ｵｵﾂﾎﾞ</t>
  </si>
  <si>
    <t>OTSUBO</t>
  </si>
  <si>
    <t>61353</t>
  </si>
  <si>
    <t>早百合</t>
    <rPh sb="0" eb="3">
      <t>サユリ</t>
    </rPh>
    <phoneticPr fontId="16"/>
  </si>
  <si>
    <t>松井</t>
    <rPh sb="0" eb="2">
      <t>マツイ</t>
    </rPh>
    <phoneticPr fontId="16"/>
  </si>
  <si>
    <t>杏莉</t>
    <rPh sb="0" eb="2">
      <t>アンリ</t>
    </rPh>
    <phoneticPr fontId="16"/>
  </si>
  <si>
    <t>ﾏﾂｲ</t>
  </si>
  <si>
    <t>ｱﾝﾘ</t>
  </si>
  <si>
    <t>Matsui</t>
  </si>
  <si>
    <t>Anri</t>
  </si>
  <si>
    <t>富谷小</t>
    <rPh sb="0" eb="1">
      <t>トミ</t>
    </rPh>
    <rPh sb="1" eb="2">
      <t>タニ</t>
    </rPh>
    <rPh sb="2" eb="3">
      <t>ショウ</t>
    </rPh>
    <phoneticPr fontId="16"/>
  </si>
  <si>
    <t>駿乃介</t>
    <rPh sb="0" eb="1">
      <t>シュン</t>
    </rPh>
    <rPh sb="1" eb="3">
      <t>ノスケ</t>
    </rPh>
    <phoneticPr fontId="16"/>
  </si>
  <si>
    <t>ｼｭﾝﾉｽｹ</t>
  </si>
  <si>
    <t>Syunnosuke</t>
  </si>
  <si>
    <t>C261328</t>
  </si>
  <si>
    <t>誠仁</t>
    <rPh sb="0" eb="1">
      <t>マコト</t>
    </rPh>
    <rPh sb="1" eb="2">
      <t>ジン</t>
    </rPh>
    <phoneticPr fontId="16"/>
  </si>
  <si>
    <t>ｱｷﾋﾄ</t>
  </si>
  <si>
    <t>Ueno</t>
  </si>
  <si>
    <t>Akihito</t>
  </si>
  <si>
    <t>C261320</t>
  </si>
  <si>
    <t>棚町</t>
    <rPh sb="0" eb="1">
      <t>タナ</t>
    </rPh>
    <rPh sb="1" eb="2">
      <t>マチ</t>
    </rPh>
    <phoneticPr fontId="16"/>
  </si>
  <si>
    <t>俊亮</t>
    <rPh sb="0" eb="1">
      <t>シュン</t>
    </rPh>
    <rPh sb="1" eb="2">
      <t>スケ</t>
    </rPh>
    <phoneticPr fontId="16"/>
  </si>
  <si>
    <t>ﾀﾅﾏﾁ</t>
  </si>
  <si>
    <t>Tanamachi</t>
  </si>
  <si>
    <t>SYUNSUKE</t>
  </si>
  <si>
    <t>C261327</t>
  </si>
  <si>
    <t>大貴</t>
    <rPh sb="0" eb="2">
      <t>ダイキ</t>
    </rPh>
    <phoneticPr fontId="16"/>
  </si>
  <si>
    <t>C261330</t>
  </si>
  <si>
    <t>92</t>
  </si>
  <si>
    <t>兼平</t>
    <rPh sb="0" eb="2">
      <t>カネヒラ</t>
    </rPh>
    <phoneticPr fontId="16"/>
  </si>
  <si>
    <t>駿</t>
    <rPh sb="0" eb="1">
      <t>シュン</t>
    </rPh>
    <phoneticPr fontId="16"/>
  </si>
  <si>
    <t>ｶﾈﾋﾗ</t>
  </si>
  <si>
    <t>Kanehira</t>
  </si>
  <si>
    <t>Syun</t>
  </si>
  <si>
    <t>C261331</t>
  </si>
  <si>
    <t>河野</t>
    <rPh sb="0" eb="2">
      <t>コウノ</t>
    </rPh>
    <phoneticPr fontId="16"/>
  </si>
  <si>
    <t>亘流</t>
    <rPh sb="0" eb="1">
      <t>ワタル</t>
    </rPh>
    <rPh sb="1" eb="2">
      <t>ナガ</t>
    </rPh>
    <phoneticPr fontId="16"/>
  </si>
  <si>
    <t>Wataru</t>
  </si>
  <si>
    <t>C261332</t>
  </si>
  <si>
    <t>関谷</t>
    <rPh sb="0" eb="2">
      <t>セキタニ</t>
    </rPh>
    <phoneticPr fontId="16"/>
  </si>
  <si>
    <t>瑛太</t>
    <rPh sb="0" eb="2">
      <t>エイタ</t>
    </rPh>
    <phoneticPr fontId="16"/>
  </si>
  <si>
    <t>ｾｷﾀﾆ</t>
  </si>
  <si>
    <t>Sekitani</t>
  </si>
  <si>
    <t>C261333</t>
  </si>
  <si>
    <t>髙野</t>
    <rPh sb="0" eb="2">
      <t>タカノ</t>
    </rPh>
    <phoneticPr fontId="16"/>
  </si>
  <si>
    <t>喜晴</t>
    <rPh sb="0" eb="2">
      <t>ヨシハル</t>
    </rPh>
    <phoneticPr fontId="16"/>
  </si>
  <si>
    <t>ﾖｼﾊﾙ</t>
  </si>
  <si>
    <t>Takano</t>
  </si>
  <si>
    <t>Yoshiharu</t>
  </si>
  <si>
    <t>C261334</t>
  </si>
  <si>
    <t>慧</t>
    <rPh sb="0" eb="1">
      <t>サトル</t>
    </rPh>
    <phoneticPr fontId="16"/>
  </si>
  <si>
    <t>Sugawara</t>
  </si>
  <si>
    <t>C261335</t>
  </si>
  <si>
    <t>坂内</t>
    <rPh sb="0" eb="2">
      <t>バンナイ</t>
    </rPh>
    <phoneticPr fontId="16"/>
  </si>
  <si>
    <t>颯太</t>
    <rPh sb="0" eb="2">
      <t>ソウタ</t>
    </rPh>
    <phoneticPr fontId="16"/>
  </si>
  <si>
    <t>ﾊﾞﾝﾅｲ</t>
  </si>
  <si>
    <t>Bannai</t>
  </si>
  <si>
    <t>SOTA</t>
  </si>
  <si>
    <t>C261336</t>
  </si>
  <si>
    <t>C261337</t>
  </si>
  <si>
    <t>新石</t>
    <rPh sb="0" eb="1">
      <t>シン</t>
    </rPh>
    <rPh sb="1" eb="2">
      <t>イシ</t>
    </rPh>
    <phoneticPr fontId="17"/>
  </si>
  <si>
    <t>雄大</t>
    <rPh sb="0" eb="2">
      <t>タケヒロ</t>
    </rPh>
    <phoneticPr fontId="17"/>
  </si>
  <si>
    <t>ｱﾗｲｼ</t>
  </si>
  <si>
    <t>ﾀｹﾋﾛ</t>
  </si>
  <si>
    <t>Araishi</t>
  </si>
  <si>
    <t>Takehiro</t>
  </si>
  <si>
    <t>C261340</t>
  </si>
  <si>
    <t>77</t>
  </si>
  <si>
    <t>暖真</t>
    <rPh sb="0" eb="1">
      <t>ダン</t>
    </rPh>
    <rPh sb="1" eb="2">
      <t>マ</t>
    </rPh>
    <phoneticPr fontId="17"/>
  </si>
  <si>
    <t>ﾊﾙﾏ</t>
  </si>
  <si>
    <t>Haruma</t>
  </si>
  <si>
    <t>C261343</t>
  </si>
  <si>
    <t>村田</t>
    <rPh sb="0" eb="2">
      <t>ムラタ</t>
    </rPh>
    <phoneticPr fontId="17"/>
  </si>
  <si>
    <t>康乃輔</t>
    <rPh sb="0" eb="1">
      <t>コウ</t>
    </rPh>
    <rPh sb="1" eb="2">
      <t>ノ</t>
    </rPh>
    <rPh sb="2" eb="3">
      <t>スケ</t>
    </rPh>
    <phoneticPr fontId="17"/>
  </si>
  <si>
    <t>ｺｳﾉｽｹ</t>
  </si>
  <si>
    <t>Murata</t>
  </si>
  <si>
    <t>Konosuke</t>
  </si>
  <si>
    <t>C261344</t>
  </si>
  <si>
    <t>上</t>
    <rPh sb="0" eb="1">
      <t>ウエ</t>
    </rPh>
    <phoneticPr fontId="17"/>
  </si>
  <si>
    <t>雄二朗</t>
    <rPh sb="0" eb="1">
      <t>ユウ</t>
    </rPh>
    <rPh sb="1" eb="2">
      <t>ニ</t>
    </rPh>
    <rPh sb="2" eb="3">
      <t>ロウ</t>
    </rPh>
    <phoneticPr fontId="17"/>
  </si>
  <si>
    <t>ｳｴ</t>
  </si>
  <si>
    <t>ﾕｳｼﾞﾛｳ</t>
  </si>
  <si>
    <t>Ue</t>
  </si>
  <si>
    <t>Yujiro</t>
  </si>
  <si>
    <t>C261346</t>
  </si>
  <si>
    <t>飯野</t>
    <rPh sb="0" eb="2">
      <t>イイノ</t>
    </rPh>
    <phoneticPr fontId="16"/>
  </si>
  <si>
    <t>はる</t>
  </si>
  <si>
    <t>ｲｲﾉ</t>
  </si>
  <si>
    <t>ﾊﾙ</t>
  </si>
  <si>
    <t>Iino</t>
  </si>
  <si>
    <t>Haru</t>
  </si>
  <si>
    <t>C261405</t>
  </si>
  <si>
    <t>市賀</t>
    <rPh sb="0" eb="1">
      <t>イチ</t>
    </rPh>
    <rPh sb="1" eb="2">
      <t>ガ</t>
    </rPh>
    <phoneticPr fontId="16"/>
  </si>
  <si>
    <t>恵笑子</t>
    <rPh sb="0" eb="1">
      <t>メグミ</t>
    </rPh>
    <rPh sb="1" eb="3">
      <t>エミコ</t>
    </rPh>
    <phoneticPr fontId="16"/>
  </si>
  <si>
    <t>ｲﾁｶﾞ</t>
  </si>
  <si>
    <t>ｴﾐｺ</t>
  </si>
  <si>
    <t>Ichiga</t>
  </si>
  <si>
    <t>Emiko</t>
  </si>
  <si>
    <t>C261406</t>
  </si>
  <si>
    <t>萌衣</t>
    <rPh sb="0" eb="1">
      <t>モ</t>
    </rPh>
    <rPh sb="1" eb="2">
      <t>イ</t>
    </rPh>
    <phoneticPr fontId="16"/>
  </si>
  <si>
    <t>Ito</t>
  </si>
  <si>
    <t>Mei</t>
  </si>
  <si>
    <t>C261407</t>
  </si>
  <si>
    <t>久保田</t>
    <rPh sb="0" eb="3">
      <t>クボタ</t>
    </rPh>
    <phoneticPr fontId="16"/>
  </si>
  <si>
    <t>ｸﾎﾞﾀ</t>
  </si>
  <si>
    <t>Kubota</t>
  </si>
  <si>
    <t>C261409</t>
  </si>
  <si>
    <t>瑞稀</t>
    <rPh sb="0" eb="2">
      <t>ミズキ</t>
    </rPh>
    <phoneticPr fontId="16"/>
  </si>
  <si>
    <t>C261410</t>
  </si>
  <si>
    <t>吉川</t>
    <rPh sb="0" eb="2">
      <t>ヨシカワ</t>
    </rPh>
    <phoneticPr fontId="16"/>
  </si>
  <si>
    <t>ﾖｼｶﾜ</t>
  </si>
  <si>
    <t>Yoshikawa</t>
  </si>
  <si>
    <t>C261411</t>
  </si>
  <si>
    <t>菜央</t>
    <rPh sb="0" eb="1">
      <t>ナ</t>
    </rPh>
    <rPh sb="1" eb="2">
      <t>オウ</t>
    </rPh>
    <phoneticPr fontId="16"/>
  </si>
  <si>
    <t>C261412</t>
  </si>
  <si>
    <t>桐谷</t>
    <rPh sb="0" eb="2">
      <t>キリタニ</t>
    </rPh>
    <phoneticPr fontId="16"/>
  </si>
  <si>
    <t>花奈</t>
    <rPh sb="0" eb="1">
      <t>ハナ</t>
    </rPh>
    <rPh sb="1" eb="2">
      <t>ナ</t>
    </rPh>
    <phoneticPr fontId="16"/>
  </si>
  <si>
    <t>ｷﾘﾔ</t>
  </si>
  <si>
    <t>Kiriya</t>
  </si>
  <si>
    <t>C261413</t>
  </si>
  <si>
    <t>黒澤</t>
    <rPh sb="0" eb="2">
      <t>クロサワ</t>
    </rPh>
    <phoneticPr fontId="16"/>
  </si>
  <si>
    <t>夏帆</t>
    <rPh sb="0" eb="2">
      <t>カホ</t>
    </rPh>
    <phoneticPr fontId="16"/>
  </si>
  <si>
    <t>ｸﾛｻﾜ</t>
  </si>
  <si>
    <t>Kurosawa</t>
  </si>
  <si>
    <t>C261414</t>
  </si>
  <si>
    <t>愛果</t>
    <rPh sb="0" eb="1">
      <t>アイ</t>
    </rPh>
    <rPh sb="1" eb="2">
      <t>カ</t>
    </rPh>
    <phoneticPr fontId="16"/>
  </si>
  <si>
    <t>ﾏﾅｶ</t>
  </si>
  <si>
    <t>Manaka</t>
  </si>
  <si>
    <t>C261415</t>
  </si>
  <si>
    <t>虹湖</t>
    <rPh sb="0" eb="1">
      <t>ニジ</t>
    </rPh>
    <rPh sb="1" eb="2">
      <t>コ</t>
    </rPh>
    <phoneticPr fontId="16"/>
  </si>
  <si>
    <t>Okamoto</t>
  </si>
  <si>
    <t>C261417</t>
  </si>
  <si>
    <t>山口</t>
    <rPh sb="0" eb="2">
      <t>ヤマグチ</t>
    </rPh>
    <phoneticPr fontId="17"/>
  </si>
  <si>
    <t>夏乃</t>
    <rPh sb="0" eb="1">
      <t>ナツ</t>
    </rPh>
    <rPh sb="1" eb="2">
      <t>ノ</t>
    </rPh>
    <phoneticPr fontId="17"/>
  </si>
  <si>
    <t>ﾅﾂﾉ</t>
  </si>
  <si>
    <t>Natsuno</t>
  </si>
  <si>
    <t>C261418</t>
  </si>
  <si>
    <t>小俣</t>
    <rPh sb="0" eb="2">
      <t>オマタ</t>
    </rPh>
    <phoneticPr fontId="17"/>
  </si>
  <si>
    <t>百合</t>
    <rPh sb="0" eb="2">
      <t>ユリ</t>
    </rPh>
    <phoneticPr fontId="17"/>
  </si>
  <si>
    <t>ｵﾏﾀ</t>
  </si>
  <si>
    <t>ﾕﾘ</t>
  </si>
  <si>
    <t>Omata</t>
  </si>
  <si>
    <t>C261419</t>
  </si>
  <si>
    <t>川上</t>
    <rPh sb="0" eb="2">
      <t>カワカミ</t>
    </rPh>
    <phoneticPr fontId="17"/>
  </si>
  <si>
    <t>陽美</t>
    <rPh sb="0" eb="1">
      <t>ヨウ</t>
    </rPh>
    <rPh sb="1" eb="2">
      <t>ミ</t>
    </rPh>
    <phoneticPr fontId="17"/>
  </si>
  <si>
    <t>ﾊﾙﾐ</t>
  </si>
  <si>
    <t>Kawakami</t>
  </si>
  <si>
    <t>Harumi</t>
  </si>
  <si>
    <t>C261420</t>
  </si>
  <si>
    <t>堀</t>
    <rPh sb="0" eb="1">
      <t>ホリ</t>
    </rPh>
    <phoneticPr fontId="17"/>
  </si>
  <si>
    <t>友郁子</t>
    <rPh sb="0" eb="1">
      <t>ユウ</t>
    </rPh>
    <rPh sb="1" eb="2">
      <t>イク</t>
    </rPh>
    <rPh sb="2" eb="3">
      <t>コ</t>
    </rPh>
    <phoneticPr fontId="17"/>
  </si>
  <si>
    <t>ﾎﾘ</t>
  </si>
  <si>
    <t>ﾕｲｺ</t>
  </si>
  <si>
    <t>Hori</t>
  </si>
  <si>
    <t>Yuiko</t>
  </si>
  <si>
    <t>C261423</t>
  </si>
  <si>
    <t>岩﨑</t>
    <rPh sb="0" eb="2">
      <t>イワサキ</t>
    </rPh>
    <phoneticPr fontId="16"/>
  </si>
  <si>
    <t>亮太</t>
    <rPh sb="0" eb="2">
      <t>リョウタ</t>
    </rPh>
    <phoneticPr fontId="16"/>
  </si>
  <si>
    <t>ｲﾜｻｷ</t>
  </si>
  <si>
    <t>iwasaki</t>
    <phoneticPr fontId="1"/>
  </si>
  <si>
    <t>ryota</t>
    <phoneticPr fontId="1"/>
  </si>
  <si>
    <t>E00426</t>
  </si>
  <si>
    <t>ナナセ</t>
  </si>
  <si>
    <t>川田</t>
    <rPh sb="0" eb="2">
      <t>カワタ</t>
    </rPh>
    <phoneticPr fontId="16"/>
  </si>
  <si>
    <t>智哉</t>
    <rPh sb="0" eb="2">
      <t>トモヤ</t>
    </rPh>
    <phoneticPr fontId="16"/>
  </si>
  <si>
    <t>ｶﾜﾀ</t>
  </si>
  <si>
    <t>kawata</t>
    <phoneticPr fontId="1"/>
  </si>
  <si>
    <t>tomoya</t>
    <phoneticPr fontId="1"/>
  </si>
  <si>
    <t>E01763</t>
  </si>
  <si>
    <t xml:space="preserve">7 </t>
  </si>
  <si>
    <t>小野</t>
    <rPh sb="0" eb="2">
      <t>オノ</t>
    </rPh>
    <phoneticPr fontId="16"/>
  </si>
  <si>
    <t>栄大</t>
    <rPh sb="0" eb="2">
      <t>エイダイ</t>
    </rPh>
    <phoneticPr fontId="16"/>
  </si>
  <si>
    <t>ｴｲﾀﾞｲ</t>
  </si>
  <si>
    <t>ono</t>
    <phoneticPr fontId="1"/>
  </si>
  <si>
    <t>eidai</t>
    <phoneticPr fontId="1"/>
  </si>
  <si>
    <t>E00813</t>
  </si>
  <si>
    <t>奥根</t>
    <rPh sb="0" eb="2">
      <t>オクネ</t>
    </rPh>
    <phoneticPr fontId="16"/>
  </si>
  <si>
    <t>夢翔</t>
    <rPh sb="0" eb="1">
      <t>ユメ</t>
    </rPh>
    <rPh sb="1" eb="2">
      <t>ショウ</t>
    </rPh>
    <phoneticPr fontId="16"/>
  </si>
  <si>
    <t>ｵｸﾈ</t>
  </si>
  <si>
    <t>okune</t>
    <phoneticPr fontId="1"/>
  </si>
  <si>
    <t>yumeto</t>
    <phoneticPr fontId="1"/>
  </si>
  <si>
    <t>E01762</t>
  </si>
  <si>
    <t>間渕</t>
    <rPh sb="0" eb="2">
      <t>マブチ</t>
    </rPh>
    <phoneticPr fontId="16"/>
  </si>
  <si>
    <t>桃奈</t>
    <rPh sb="0" eb="1">
      <t>モモ</t>
    </rPh>
    <rPh sb="1" eb="2">
      <t>ナ</t>
    </rPh>
    <phoneticPr fontId="16"/>
  </si>
  <si>
    <t>ﾏﾌﾞﾁ</t>
  </si>
  <si>
    <t>ﾓﾓﾅ</t>
  </si>
  <si>
    <t>Mabuchi</t>
  </si>
  <si>
    <t>Momona</t>
  </si>
  <si>
    <t>00065762935</t>
  </si>
  <si>
    <t>日本大</t>
    <rPh sb="0" eb="3">
      <t>ニホンダイ</t>
    </rPh>
    <phoneticPr fontId="16"/>
  </si>
  <si>
    <t>小石澤</t>
    <rPh sb="0" eb="3">
      <t>コイシザワ</t>
    </rPh>
    <phoneticPr fontId="18"/>
  </si>
  <si>
    <t>至</t>
    <rPh sb="0" eb="1">
      <t>イタル</t>
    </rPh>
    <phoneticPr fontId="18"/>
  </si>
  <si>
    <t>ｺｲｼｻﾞﾜ</t>
  </si>
  <si>
    <t>ｲﾀﾙ</t>
  </si>
  <si>
    <t>Koishizawa</t>
  </si>
  <si>
    <t>Itaru</t>
  </si>
  <si>
    <t>C204103</t>
  </si>
  <si>
    <t>練馬二中</t>
    <rPh sb="0" eb="2">
      <t>ネリマ</t>
    </rPh>
    <rPh sb="2" eb="4">
      <t>ニチュウ</t>
    </rPh>
    <phoneticPr fontId="16"/>
  </si>
  <si>
    <t>大川</t>
    <rPh sb="0" eb="2">
      <t>オオカワ</t>
    </rPh>
    <phoneticPr fontId="18"/>
  </si>
  <si>
    <t>伊織</t>
    <rPh sb="0" eb="2">
      <t>イオリ</t>
    </rPh>
    <phoneticPr fontId="18"/>
  </si>
  <si>
    <t>ｵｵｶﾜ</t>
  </si>
  <si>
    <t>ｲｵﾘ</t>
  </si>
  <si>
    <t>Ｏｋａｗａ</t>
  </si>
  <si>
    <t>Iori</t>
  </si>
  <si>
    <t>C204105</t>
  </si>
  <si>
    <t>松浦</t>
    <rPh sb="0" eb="2">
      <t>マツウラ</t>
    </rPh>
    <phoneticPr fontId="18"/>
  </si>
  <si>
    <t>冬悟</t>
    <rPh sb="0" eb="1">
      <t>トウ</t>
    </rPh>
    <rPh sb="1" eb="2">
      <t>ゴ</t>
    </rPh>
    <phoneticPr fontId="18"/>
  </si>
  <si>
    <t>ﾄｳｺﾞ</t>
  </si>
  <si>
    <t>Matsuura</t>
  </si>
  <si>
    <t>Togo</t>
  </si>
  <si>
    <t>C204104</t>
  </si>
  <si>
    <t>五十嵐</t>
    <rPh sb="0" eb="3">
      <t>イガラシ</t>
    </rPh>
    <phoneticPr fontId="18"/>
  </si>
  <si>
    <t>悠太</t>
    <rPh sb="0" eb="2">
      <t>ユウタ</t>
    </rPh>
    <phoneticPr fontId="18"/>
  </si>
  <si>
    <t>ｲｶﾞﾗｼ</t>
  </si>
  <si>
    <t>Iｇａｒａｓｈｉ</t>
  </si>
  <si>
    <t>C204102</t>
  </si>
  <si>
    <t>肱黒</t>
    <rPh sb="0" eb="2">
      <t>ヒジクロ</t>
    </rPh>
    <phoneticPr fontId="18"/>
  </si>
  <si>
    <t>真由</t>
    <rPh sb="0" eb="2">
      <t>マユ</t>
    </rPh>
    <phoneticPr fontId="18"/>
  </si>
  <si>
    <t>ﾋｼﾞｸﾛ</t>
  </si>
  <si>
    <t>Hijikuro</t>
  </si>
  <si>
    <t>C204201</t>
  </si>
  <si>
    <t>堀井</t>
    <rPh sb="0" eb="2">
      <t>ホリイ</t>
    </rPh>
    <phoneticPr fontId="18"/>
  </si>
  <si>
    <t>亜麻梨</t>
    <rPh sb="0" eb="1">
      <t>ア</t>
    </rPh>
    <rPh sb="1" eb="2">
      <t>マ</t>
    </rPh>
    <rPh sb="2" eb="3">
      <t>リ</t>
    </rPh>
    <phoneticPr fontId="18"/>
  </si>
  <si>
    <t>ﾎﾘｲ</t>
  </si>
  <si>
    <t>ｱﾏﾘ</t>
  </si>
  <si>
    <t>Horii</t>
  </si>
  <si>
    <t>Amari</t>
  </si>
  <si>
    <t>C204202</t>
  </si>
  <si>
    <t>儀同</t>
    <rPh sb="0" eb="2">
      <t>ギドウ</t>
    </rPh>
    <phoneticPr fontId="18"/>
  </si>
  <si>
    <t>更咲</t>
    <rPh sb="0" eb="1">
      <t>サラ</t>
    </rPh>
    <rPh sb="1" eb="2">
      <t>サ</t>
    </rPh>
    <phoneticPr fontId="18"/>
  </si>
  <si>
    <t>ｷﾞﾄﾞｳ</t>
  </si>
  <si>
    <t>ｻﾗｻ</t>
  </si>
  <si>
    <t>Gｉｄｏ</t>
  </si>
  <si>
    <t>Sarasa</t>
  </si>
  <si>
    <t>C204204</t>
  </si>
  <si>
    <t>笠村</t>
    <rPh sb="0" eb="2">
      <t>カサムラ</t>
    </rPh>
    <phoneticPr fontId="16"/>
  </si>
  <si>
    <t>晃太郎</t>
    <rPh sb="0" eb="3">
      <t>コウタロウ</t>
    </rPh>
    <phoneticPr fontId="16"/>
  </si>
  <si>
    <t>ｶｻﾑﾗ</t>
  </si>
  <si>
    <t>ｺｳﾀﾛｳ</t>
  </si>
  <si>
    <t>Kasamura</t>
  </si>
  <si>
    <t>C204106</t>
  </si>
  <si>
    <t>外山</t>
    <rPh sb="0" eb="2">
      <t>トヤマ</t>
    </rPh>
    <phoneticPr fontId="16"/>
  </si>
  <si>
    <t>花奏</t>
    <rPh sb="0" eb="1">
      <t>ハナ</t>
    </rPh>
    <rPh sb="1" eb="2">
      <t>カナデ</t>
    </rPh>
    <phoneticPr fontId="16"/>
  </si>
  <si>
    <t>ﾄﾔﾏ</t>
  </si>
  <si>
    <t>ﾊﾅｶ</t>
  </si>
  <si>
    <t>Toyama</t>
  </si>
  <si>
    <t>Hanaka</t>
  </si>
  <si>
    <t>C204203</t>
  </si>
  <si>
    <t>堀</t>
    <rPh sb="0" eb="1">
      <t>ホリ</t>
    </rPh>
    <phoneticPr fontId="18"/>
  </si>
  <si>
    <t>優弥</t>
    <rPh sb="0" eb="2">
      <t>ユウヤ</t>
    </rPh>
    <phoneticPr fontId="16"/>
  </si>
  <si>
    <t>ﾕｳﾔ</t>
  </si>
  <si>
    <t>Yuya</t>
  </si>
  <si>
    <t>C204122</t>
  </si>
  <si>
    <t>壁谷</t>
    <rPh sb="0" eb="2">
      <t>カベヤ</t>
    </rPh>
    <phoneticPr fontId="16"/>
  </si>
  <si>
    <t>奏志</t>
    <rPh sb="0" eb="1">
      <t>ソウ</t>
    </rPh>
    <rPh sb="1" eb="2">
      <t>シ</t>
    </rPh>
    <phoneticPr fontId="16"/>
  </si>
  <si>
    <t>ｶﾍﾞﾔ</t>
  </si>
  <si>
    <t>ｿｳｼ</t>
  </si>
  <si>
    <t>Kabeya</t>
  </si>
  <si>
    <t>Soshi</t>
  </si>
  <si>
    <t>C204125</t>
  </si>
  <si>
    <t>網野</t>
    <rPh sb="0" eb="2">
      <t>アミノ</t>
    </rPh>
    <phoneticPr fontId="16"/>
  </si>
  <si>
    <t>励</t>
    <rPh sb="0" eb="1">
      <t>レイ</t>
    </rPh>
    <phoneticPr fontId="16"/>
  </si>
  <si>
    <t>ｱﾐﾉ</t>
  </si>
  <si>
    <t>ﾚｲ</t>
  </si>
  <si>
    <t>Amino</t>
  </si>
  <si>
    <t>REI</t>
  </si>
  <si>
    <t>C204121</t>
  </si>
  <si>
    <t>中学_4×100mR</t>
  </si>
  <si>
    <t>和人</t>
    <rPh sb="0" eb="2">
      <t>カズト</t>
    </rPh>
    <phoneticPr fontId="16"/>
  </si>
  <si>
    <t>ｶｽﾞﾄ</t>
  </si>
  <si>
    <t>Kazuto</t>
  </si>
  <si>
    <t>C204124</t>
  </si>
  <si>
    <t>中根</t>
    <rPh sb="0" eb="2">
      <t>ナカネ</t>
    </rPh>
    <phoneticPr fontId="16"/>
  </si>
  <si>
    <t>一陽</t>
    <rPh sb="0" eb="1">
      <t>カズ</t>
    </rPh>
    <rPh sb="1" eb="2">
      <t>ヒ</t>
    </rPh>
    <phoneticPr fontId="16"/>
  </si>
  <si>
    <t>ﾅｶﾈ</t>
  </si>
  <si>
    <t>ｶｽﾞﾋ</t>
  </si>
  <si>
    <t>Nakane</t>
  </si>
  <si>
    <t>Kazuhi</t>
  </si>
  <si>
    <t>C204127</t>
  </si>
  <si>
    <t>上村</t>
    <rPh sb="0" eb="2">
      <t>ウエムラ</t>
    </rPh>
    <phoneticPr fontId="16"/>
  </si>
  <si>
    <t>宙希</t>
    <rPh sb="0" eb="1">
      <t>ヒロ</t>
    </rPh>
    <rPh sb="1" eb="2">
      <t>キ</t>
    </rPh>
    <phoneticPr fontId="16"/>
  </si>
  <si>
    <t>ｳｴﾑﾗ</t>
  </si>
  <si>
    <t>Uemura</t>
  </si>
  <si>
    <t>C204135</t>
  </si>
  <si>
    <t>山内</t>
    <rPh sb="0" eb="2">
      <t>ヤマウチ</t>
    </rPh>
    <phoneticPr fontId="16"/>
  </si>
  <si>
    <t>ﾔﾏｳﾁ</t>
  </si>
  <si>
    <t>Yamauchi</t>
  </si>
  <si>
    <t>C204123</t>
  </si>
  <si>
    <t>西崎</t>
    <rPh sb="0" eb="2">
      <t>ニシザキ</t>
    </rPh>
    <phoneticPr fontId="16"/>
  </si>
  <si>
    <t>ﾆｼｻﾞｷ</t>
  </si>
  <si>
    <t>Nishizaki</t>
  </si>
  <si>
    <t>C204128</t>
  </si>
  <si>
    <t>春田</t>
    <rPh sb="0" eb="2">
      <t>ハルタ</t>
    </rPh>
    <phoneticPr fontId="16"/>
  </si>
  <si>
    <t>啓悟</t>
    <rPh sb="0" eb="1">
      <t>ケイ</t>
    </rPh>
    <rPh sb="1" eb="2">
      <t>ゴ</t>
    </rPh>
    <phoneticPr fontId="16"/>
  </si>
  <si>
    <t>ｹｲｺﾞ</t>
  </si>
  <si>
    <t>Keigo</t>
  </si>
  <si>
    <t>C204129</t>
  </si>
  <si>
    <t>理</t>
    <rPh sb="0" eb="1">
      <t>サトル</t>
    </rPh>
    <phoneticPr fontId="16"/>
  </si>
  <si>
    <t>C204130</t>
  </si>
  <si>
    <t>小熊</t>
    <rPh sb="0" eb="2">
      <t>オグマ</t>
    </rPh>
    <phoneticPr fontId="16"/>
  </si>
  <si>
    <t>そら</t>
  </si>
  <si>
    <t>ｵｸﾞﾏ</t>
  </si>
  <si>
    <t>Oguma</t>
  </si>
  <si>
    <t>C204131</t>
  </si>
  <si>
    <t>81</t>
  </si>
  <si>
    <t>壮真</t>
    <rPh sb="0" eb="2">
      <t>ソウマ</t>
    </rPh>
    <phoneticPr fontId="16"/>
  </si>
  <si>
    <t>ｿｳﾏ</t>
  </si>
  <si>
    <t>Soma</t>
  </si>
  <si>
    <t>C204133</t>
  </si>
  <si>
    <t>羽生</t>
    <rPh sb="0" eb="2">
      <t>ハニュウ</t>
    </rPh>
    <phoneticPr fontId="16"/>
  </si>
  <si>
    <t>明日磨</t>
    <rPh sb="0" eb="2">
      <t>アス</t>
    </rPh>
    <rPh sb="2" eb="3">
      <t>マ</t>
    </rPh>
    <phoneticPr fontId="16"/>
  </si>
  <si>
    <t>ﾊﾆｭｳ</t>
  </si>
  <si>
    <t>ｱｽﾏ</t>
  </si>
  <si>
    <t>Hanyu</t>
  </si>
  <si>
    <t>Asuma</t>
  </si>
  <si>
    <t>C204134</t>
  </si>
  <si>
    <t>大宮</t>
    <rPh sb="0" eb="2">
      <t>オオミヤ</t>
    </rPh>
    <phoneticPr fontId="16"/>
  </si>
  <si>
    <t>彩佳</t>
    <rPh sb="0" eb="2">
      <t>アヤカ</t>
    </rPh>
    <phoneticPr fontId="16"/>
  </si>
  <si>
    <t>ｵｵﾐﾔ</t>
  </si>
  <si>
    <t>ｱﾔｶ</t>
  </si>
  <si>
    <t>Omiya</t>
  </si>
  <si>
    <t>Ayaka</t>
  </si>
  <si>
    <t>C204221</t>
  </si>
  <si>
    <t>39</t>
  </si>
  <si>
    <t>奈和</t>
    <rPh sb="0" eb="2">
      <t>ナオ</t>
    </rPh>
    <phoneticPr fontId="16"/>
  </si>
  <si>
    <t>Harada</t>
  </si>
  <si>
    <t>C204222</t>
  </si>
  <si>
    <t>宮田</t>
    <rPh sb="0" eb="2">
      <t>ミヤタ</t>
    </rPh>
    <phoneticPr fontId="16"/>
  </si>
  <si>
    <t>結</t>
    <rPh sb="0" eb="1">
      <t>ユイ</t>
    </rPh>
    <phoneticPr fontId="16"/>
  </si>
  <si>
    <t>C204225</t>
  </si>
  <si>
    <t>石田</t>
    <rPh sb="0" eb="2">
      <t>イシダ</t>
    </rPh>
    <phoneticPr fontId="16"/>
  </si>
  <si>
    <t>広美</t>
    <rPh sb="0" eb="2">
      <t>ヒロミ</t>
    </rPh>
    <phoneticPr fontId="16"/>
  </si>
  <si>
    <t>ｲｼﾀﾞ</t>
  </si>
  <si>
    <t>ﾋﾛﾐ</t>
  </si>
  <si>
    <t>Ishida</t>
  </si>
  <si>
    <t>Hiromi</t>
  </si>
  <si>
    <t>C204223</t>
  </si>
  <si>
    <t>菊池</t>
    <rPh sb="0" eb="2">
      <t>キクチ</t>
    </rPh>
    <phoneticPr fontId="16"/>
  </si>
  <si>
    <t>ｷｸﾁ</t>
  </si>
  <si>
    <t>Kikuchi</t>
  </si>
  <si>
    <t>C204224</t>
  </si>
  <si>
    <t>塔耶</t>
    <rPh sb="0" eb="1">
      <t>トウ</t>
    </rPh>
    <rPh sb="1" eb="2">
      <t>ヤ</t>
    </rPh>
    <phoneticPr fontId="16"/>
  </si>
  <si>
    <t>ﾄｳﾔ</t>
  </si>
  <si>
    <t>Toya</t>
  </si>
  <si>
    <t>C204101</t>
  </si>
  <si>
    <t>和田</t>
    <rPh sb="0" eb="2">
      <t xml:space="preserve">ワダ </t>
    </rPh>
    <phoneticPr fontId="16"/>
  </si>
  <si>
    <t>圭史</t>
    <rPh sb="0" eb="1">
      <t xml:space="preserve">ケイ </t>
    </rPh>
    <rPh sb="1" eb="2">
      <t xml:space="preserve">シ </t>
    </rPh>
    <phoneticPr fontId="16"/>
  </si>
  <si>
    <t>ｹｲｼﾞ</t>
  </si>
  <si>
    <t>Wada</t>
  </si>
  <si>
    <t>Keiji</t>
  </si>
  <si>
    <t>00150531924</t>
  </si>
  <si>
    <t>平塚市陸協</t>
    <rPh sb="0" eb="3">
      <t>ヒラツ</t>
    </rPh>
    <rPh sb="3" eb="4">
      <t xml:space="preserve">リクジョウ </t>
    </rPh>
    <rPh sb="4" eb="5">
      <t xml:space="preserve">キョウカイ </t>
    </rPh>
    <phoneticPr fontId="16"/>
  </si>
  <si>
    <t>阿部</t>
  </si>
  <si>
    <t>柚実</t>
  </si>
  <si>
    <t>ﾕｽﾞﾐ</t>
  </si>
  <si>
    <t>ABE</t>
  </si>
  <si>
    <t>Yuzumi</t>
  </si>
  <si>
    <t>00154275428</t>
  </si>
  <si>
    <t>中1</t>
    <rPh sb="0" eb="1">
      <t>チュウ</t>
    </rPh>
    <phoneticPr fontId="17"/>
  </si>
  <si>
    <t>府中AC</t>
    <rPh sb="0" eb="2">
      <t>フチュウ</t>
    </rPh>
    <phoneticPr fontId="17"/>
  </si>
  <si>
    <t xml:space="preserve">中学女1_800m </t>
    <rPh sb="2" eb="3">
      <t>オンナ</t>
    </rPh>
    <phoneticPr fontId="17"/>
  </si>
  <si>
    <t>末武</t>
  </si>
  <si>
    <t>夏実</t>
  </si>
  <si>
    <t>ｽｴﾀｹ</t>
  </si>
  <si>
    <t>SUETAKE</t>
  </si>
  <si>
    <t>00154275529</t>
  </si>
  <si>
    <t>市川</t>
  </si>
  <si>
    <t>しずく</t>
  </si>
  <si>
    <t>ｼｽﾞｸ</t>
  </si>
  <si>
    <t>ICHIKAWA</t>
  </si>
  <si>
    <t>Shizuku</t>
  </si>
  <si>
    <t>府中AC</t>
    <rPh sb="0" eb="2">
      <t>フチュウ</t>
    </rPh>
    <phoneticPr fontId="16"/>
  </si>
  <si>
    <t>丸山</t>
  </si>
  <si>
    <t>穂葉</t>
  </si>
  <si>
    <t>ﾏﾙﾔﾏ</t>
  </si>
  <si>
    <t>ﾎﾉﾊ</t>
  </si>
  <si>
    <t>MARUYAMA</t>
  </si>
  <si>
    <t>Honoha</t>
  </si>
  <si>
    <t>梅津</t>
  </si>
  <si>
    <t>瑞葉</t>
  </si>
  <si>
    <t>ｳﾒﾂﾞ</t>
  </si>
  <si>
    <t>ﾐｽﾞﾊ</t>
  </si>
  <si>
    <t>UMEZU</t>
  </si>
  <si>
    <t>Mizuha</t>
  </si>
  <si>
    <t>市</t>
  </si>
  <si>
    <t>佑菜</t>
    <rPh sb="1" eb="2">
      <t>ナ</t>
    </rPh>
    <phoneticPr fontId="19"/>
  </si>
  <si>
    <t>ｲﾁ</t>
  </si>
  <si>
    <t>ﾕｳﾅ</t>
  </si>
  <si>
    <t>ICHI</t>
  </si>
  <si>
    <t>村上</t>
  </si>
  <si>
    <t>月季子</t>
  </si>
  <si>
    <t>ﾂｷｺ</t>
  </si>
  <si>
    <t>MURAKAMI</t>
  </si>
  <si>
    <t>Tsukiko</t>
  </si>
  <si>
    <t>陽詩</t>
  </si>
  <si>
    <t>SHIRAISHI</t>
  </si>
  <si>
    <t>Hinata</t>
  </si>
  <si>
    <t>新津</t>
  </si>
  <si>
    <t>瑛菜</t>
  </si>
  <si>
    <t>ﾆｲﾂ</t>
  </si>
  <si>
    <t>ｴﾅ</t>
  </si>
  <si>
    <t>NIITU</t>
  </si>
  <si>
    <t>Ena</t>
  </si>
  <si>
    <t>北野</t>
  </si>
  <si>
    <t>蒼空</t>
  </si>
  <si>
    <t>ｷﾀﾉ</t>
  </si>
  <si>
    <t>KITANO</t>
  </si>
  <si>
    <t>村野</t>
  </si>
  <si>
    <t>佳子</t>
  </si>
  <si>
    <t>ｶｺ</t>
  </si>
  <si>
    <t>MURANO</t>
  </si>
  <si>
    <t>Kako</t>
  </si>
  <si>
    <t>近藤</t>
  </si>
  <si>
    <t>心咲</t>
  </si>
  <si>
    <t>KONDOU</t>
  </si>
  <si>
    <t>益田</t>
  </si>
  <si>
    <t>MASUDA</t>
  </si>
  <si>
    <t>優柚</t>
  </si>
  <si>
    <t>OZAKI</t>
  </si>
  <si>
    <t>須田</t>
  </si>
  <si>
    <t>遥</t>
  </si>
  <si>
    <t>ｽﾀﾞ</t>
  </si>
  <si>
    <t>SUDA</t>
  </si>
  <si>
    <t>大和田</t>
  </si>
  <si>
    <t>諒太朗</t>
  </si>
  <si>
    <t>ｵｵﾜﾀﾞ</t>
  </si>
  <si>
    <t>OWADA</t>
  </si>
  <si>
    <t>Ryotaro</t>
  </si>
  <si>
    <t>清水</t>
  </si>
  <si>
    <t>悠雅</t>
  </si>
  <si>
    <t>ﾕｳｶﾞ</t>
  </si>
  <si>
    <t>Yuga</t>
  </si>
  <si>
    <t>佳佑</t>
    <rPh sb="0" eb="2">
      <t>ケイスケユウ</t>
    </rPh>
    <phoneticPr fontId="19"/>
  </si>
  <si>
    <t>Keisuke</t>
  </si>
  <si>
    <t>宮入</t>
  </si>
  <si>
    <t>令穏</t>
  </si>
  <si>
    <t>MIYAIRI</t>
  </si>
  <si>
    <t>亀倉</t>
  </si>
  <si>
    <t>諒</t>
  </si>
  <si>
    <t>ｶﾒｸﾗ</t>
  </si>
  <si>
    <t>KAMEKURA</t>
  </si>
  <si>
    <t>三部</t>
  </si>
  <si>
    <t>SANBE</t>
  </si>
  <si>
    <t>小川</t>
  </si>
  <si>
    <t>貴広</t>
  </si>
  <si>
    <t>OGAWA</t>
  </si>
  <si>
    <t>木下</t>
  </si>
  <si>
    <t>蒼一</t>
  </si>
  <si>
    <t>ｷﾉｼﾀ</t>
  </si>
  <si>
    <t>ｿｳｲﾁ</t>
  </si>
  <si>
    <t>KINOSHITA</t>
  </si>
  <si>
    <t>Soichi</t>
  </si>
  <si>
    <t>渡部</t>
  </si>
  <si>
    <t>瑞己</t>
  </si>
  <si>
    <t>ﾜﾀﾍﾞ</t>
  </si>
  <si>
    <t>WATABE</t>
  </si>
  <si>
    <t>福澤</t>
  </si>
  <si>
    <t>岳人</t>
  </si>
  <si>
    <t>ﾌｸｻﾞﾜ</t>
  </si>
  <si>
    <t>ｶﾞｸﾄ</t>
  </si>
  <si>
    <t>FUKUZAWA</t>
  </si>
  <si>
    <t>Gakuto</t>
  </si>
  <si>
    <t>滝口</t>
  </si>
  <si>
    <t>瑞稀</t>
  </si>
  <si>
    <t>ﾀｷｸﾞﾁ</t>
  </si>
  <si>
    <t>TAKIGUCHI</t>
  </si>
  <si>
    <t>府中五小</t>
    <rPh sb="0" eb="2">
      <t>フチュウ</t>
    </rPh>
    <rPh sb="2" eb="3">
      <t>イ</t>
    </rPh>
    <rPh sb="3" eb="4">
      <t>ショウ</t>
    </rPh>
    <phoneticPr fontId="16"/>
  </si>
  <si>
    <t>幸多</t>
    <rPh sb="0" eb="2">
      <t>コウタ</t>
    </rPh>
    <phoneticPr fontId="16"/>
  </si>
  <si>
    <t>Kouta</t>
  </si>
  <si>
    <t>蒼真</t>
    <rPh sb="0" eb="1">
      <t>アオイ</t>
    </rPh>
    <rPh sb="1" eb="2">
      <t>マ</t>
    </rPh>
    <phoneticPr fontId="16"/>
  </si>
  <si>
    <t>Tuji</t>
  </si>
  <si>
    <t>Souma</t>
  </si>
  <si>
    <t>C291743</t>
  </si>
  <si>
    <t>府中九中</t>
    <rPh sb="0" eb="2">
      <t>フチュウ</t>
    </rPh>
    <rPh sb="2" eb="3">
      <t>キュウ</t>
    </rPh>
    <rPh sb="3" eb="4">
      <t>チュウ</t>
    </rPh>
    <phoneticPr fontId="16"/>
  </si>
  <si>
    <t>秋山</t>
    <rPh sb="0" eb="2">
      <t>アキヤマ</t>
    </rPh>
    <phoneticPr fontId="16"/>
  </si>
  <si>
    <t>啓仁</t>
    <rPh sb="0" eb="1">
      <t>ケイ</t>
    </rPh>
    <rPh sb="1" eb="2">
      <t>ジン</t>
    </rPh>
    <phoneticPr fontId="16"/>
  </si>
  <si>
    <t>ｹｲﾄ</t>
  </si>
  <si>
    <t>Keito</t>
  </si>
  <si>
    <t>C291747</t>
  </si>
  <si>
    <t>大久保</t>
    <rPh sb="0" eb="3">
      <t>オオクボ</t>
    </rPh>
    <phoneticPr fontId="18"/>
  </si>
  <si>
    <t>洸人</t>
    <rPh sb="0" eb="1">
      <t>コウ</t>
    </rPh>
    <rPh sb="1" eb="2">
      <t>ヒト</t>
    </rPh>
    <phoneticPr fontId="18"/>
  </si>
  <si>
    <t>ﾋﾛﾄ</t>
  </si>
  <si>
    <t>Hiroto</t>
  </si>
  <si>
    <t>C291744</t>
  </si>
  <si>
    <t>渡邉</t>
    <rPh sb="0" eb="2">
      <t>ワタナベ</t>
    </rPh>
    <phoneticPr fontId="20"/>
  </si>
  <si>
    <t>悠世</t>
    <rPh sb="0" eb="1">
      <t>ユウ</t>
    </rPh>
    <rPh sb="1" eb="2">
      <t>セイ</t>
    </rPh>
    <phoneticPr fontId="20"/>
  </si>
  <si>
    <t>C291748</t>
  </si>
  <si>
    <t>中村</t>
    <rPh sb="0" eb="2">
      <t>ナカムラ</t>
    </rPh>
    <phoneticPr fontId="18"/>
  </si>
  <si>
    <t>日樹</t>
    <rPh sb="0" eb="1">
      <t>ヒ</t>
    </rPh>
    <rPh sb="1" eb="2">
      <t>キ</t>
    </rPh>
    <phoneticPr fontId="18"/>
  </si>
  <si>
    <t>ﾋﾉｷ</t>
  </si>
  <si>
    <t>Hinoki</t>
  </si>
  <si>
    <t>C291740</t>
  </si>
  <si>
    <t>大山</t>
    <rPh sb="0" eb="2">
      <t>オオヤマ</t>
    </rPh>
    <phoneticPr fontId="18"/>
  </si>
  <si>
    <t>哲平</t>
    <rPh sb="0" eb="1">
      <t>テツ</t>
    </rPh>
    <rPh sb="1" eb="2">
      <t>ヘイ</t>
    </rPh>
    <phoneticPr fontId="18"/>
  </si>
  <si>
    <t>ｵｵﾔﾏ</t>
  </si>
  <si>
    <t>ﾃｯﾍﾟｲ</t>
  </si>
  <si>
    <t>Oyama</t>
  </si>
  <si>
    <t>Teppei</t>
  </si>
  <si>
    <t>C291742</t>
  </si>
  <si>
    <t>並木</t>
    <rPh sb="0" eb="2">
      <t>ナミキ</t>
    </rPh>
    <phoneticPr fontId="18"/>
  </si>
  <si>
    <t>侶來</t>
    <rPh sb="0" eb="1">
      <t>リョ</t>
    </rPh>
    <phoneticPr fontId="18"/>
  </si>
  <si>
    <t>ﾅﾐｷ</t>
  </si>
  <si>
    <t>Anamiki</t>
  </si>
  <si>
    <t>Riku</t>
  </si>
  <si>
    <t>C291741</t>
  </si>
  <si>
    <t>井上</t>
    <rPh sb="0" eb="2">
      <t>イノウエ</t>
    </rPh>
    <phoneticPr fontId="18"/>
  </si>
  <si>
    <t>裕太</t>
    <rPh sb="0" eb="2">
      <t>ユウタ</t>
    </rPh>
    <phoneticPr fontId="18"/>
  </si>
  <si>
    <t>Inoue</t>
  </si>
  <si>
    <t>C291751</t>
  </si>
  <si>
    <t>新村</t>
    <rPh sb="0" eb="2">
      <t>ニイムラ</t>
    </rPh>
    <phoneticPr fontId="18"/>
  </si>
  <si>
    <t>奏磨</t>
    <rPh sb="0" eb="1">
      <t>カナ</t>
    </rPh>
    <rPh sb="1" eb="2">
      <t>マ</t>
    </rPh>
    <phoneticPr fontId="18"/>
  </si>
  <si>
    <t>ﾆｲﾑﾗ</t>
  </si>
  <si>
    <t>Nimura</t>
  </si>
  <si>
    <t>C291752</t>
  </si>
  <si>
    <t>原口</t>
    <rPh sb="0" eb="2">
      <t>ハラグチ</t>
    </rPh>
    <phoneticPr fontId="18"/>
  </si>
  <si>
    <t>子龍</t>
    <rPh sb="0" eb="1">
      <t>シ</t>
    </rPh>
    <rPh sb="1" eb="2">
      <t>リュウ</t>
    </rPh>
    <phoneticPr fontId="18"/>
  </si>
  <si>
    <t>ﾊﾗｸﾞﾁ</t>
  </si>
  <si>
    <t>ｼﾘｭｳ</t>
  </si>
  <si>
    <t>Haraguchi</t>
  </si>
  <si>
    <t>Siryu</t>
  </si>
  <si>
    <t>C291753</t>
  </si>
  <si>
    <t>岩澤</t>
    <rPh sb="0" eb="2">
      <t>イワサワ</t>
    </rPh>
    <phoneticPr fontId="18"/>
  </si>
  <si>
    <t>賢汰</t>
    <rPh sb="0" eb="1">
      <t>ケン</t>
    </rPh>
    <rPh sb="1" eb="2">
      <t>タ</t>
    </rPh>
    <phoneticPr fontId="18"/>
  </si>
  <si>
    <t>ｲﾜｻﾜ</t>
  </si>
  <si>
    <t>ｹﾝﾀ</t>
  </si>
  <si>
    <t>Iwasawa</t>
  </si>
  <si>
    <t>Kenta</t>
  </si>
  <si>
    <t>C291754</t>
  </si>
  <si>
    <t>野中</t>
    <rPh sb="0" eb="2">
      <t>ノナカ</t>
    </rPh>
    <phoneticPr fontId="16"/>
  </si>
  <si>
    <t>海翔</t>
    <rPh sb="0" eb="1">
      <t>カイ</t>
    </rPh>
    <rPh sb="1" eb="2">
      <t>ショウ</t>
    </rPh>
    <phoneticPr fontId="18"/>
  </si>
  <si>
    <t>ﾉﾅｶ</t>
  </si>
  <si>
    <t>Nonaka</t>
  </si>
  <si>
    <t>C291745</t>
  </si>
  <si>
    <t>日咲</t>
    <rPh sb="0" eb="1">
      <t>ヒ</t>
    </rPh>
    <rPh sb="1" eb="2">
      <t>サ</t>
    </rPh>
    <phoneticPr fontId="16"/>
  </si>
  <si>
    <t>C291841</t>
  </si>
  <si>
    <t>茂野</t>
    <rPh sb="0" eb="2">
      <t>シゲノ</t>
    </rPh>
    <phoneticPr fontId="16"/>
  </si>
  <si>
    <t>百花</t>
    <rPh sb="0" eb="1">
      <t>ヒャク</t>
    </rPh>
    <rPh sb="1" eb="2">
      <t>ハナ</t>
    </rPh>
    <phoneticPr fontId="16"/>
  </si>
  <si>
    <t>ｼｹﾞﾉ</t>
  </si>
  <si>
    <t>ﾓﾓﾊ</t>
  </si>
  <si>
    <t>Sigeno</t>
  </si>
  <si>
    <t>Momoha</t>
  </si>
  <si>
    <t>C291840</t>
  </si>
  <si>
    <t>薄田</t>
    <rPh sb="0" eb="2">
      <t>ウスダ</t>
    </rPh>
    <phoneticPr fontId="16"/>
  </si>
  <si>
    <t>舞</t>
    <rPh sb="0" eb="1">
      <t>マイ</t>
    </rPh>
    <phoneticPr fontId="16"/>
  </si>
  <si>
    <t>C291851</t>
  </si>
  <si>
    <t>怜美</t>
    <rPh sb="0" eb="2">
      <t>レミ</t>
    </rPh>
    <phoneticPr fontId="16"/>
  </si>
  <si>
    <t>ﾚﾐ</t>
  </si>
  <si>
    <t>Remi</t>
  </si>
  <si>
    <t>00148341930</t>
  </si>
  <si>
    <t>府中十中</t>
    <rPh sb="0" eb="2">
      <t>フチュウ</t>
    </rPh>
    <rPh sb="2" eb="3">
      <t>ジュッ</t>
    </rPh>
    <rPh sb="3" eb="4">
      <t>チュウ</t>
    </rPh>
    <phoneticPr fontId="16"/>
  </si>
  <si>
    <t>剛</t>
    <rPh sb="0" eb="1">
      <t>ツヨシ</t>
    </rPh>
    <phoneticPr fontId="16"/>
  </si>
  <si>
    <t>Mutata</t>
  </si>
  <si>
    <t>00038724125</t>
  </si>
  <si>
    <t>1981</t>
  </si>
  <si>
    <t>ペンタスAC</t>
  </si>
  <si>
    <t>菊地</t>
    <rPh sb="0" eb="2">
      <t>キクチ</t>
    </rPh>
    <phoneticPr fontId="16"/>
  </si>
  <si>
    <t>00143457630</t>
  </si>
  <si>
    <t>萩本</t>
    <rPh sb="0" eb="2">
      <t>ハギモト</t>
    </rPh>
    <phoneticPr fontId="16"/>
  </si>
  <si>
    <t>祥</t>
    <rPh sb="0" eb="1">
      <t>ショウ</t>
    </rPh>
    <phoneticPr fontId="16"/>
  </si>
  <si>
    <t>ﾊｷﾞﾓﾄ</t>
  </si>
  <si>
    <t>Hagimoto</t>
  </si>
  <si>
    <t>00143457529</t>
  </si>
  <si>
    <t>00143457428</t>
  </si>
  <si>
    <t>橋</t>
    <rPh sb="0" eb="1">
      <t>ハシ</t>
    </rPh>
    <phoneticPr fontId="16"/>
  </si>
  <si>
    <t>心之介</t>
    <rPh sb="0" eb="3">
      <t>シンノスケ</t>
    </rPh>
    <phoneticPr fontId="16"/>
  </si>
  <si>
    <t>ﾊｼ</t>
  </si>
  <si>
    <t>ｼﾝﾉｽｹ</t>
  </si>
  <si>
    <t>Hashi</t>
  </si>
  <si>
    <t>Shinnosuke</t>
  </si>
  <si>
    <t>00143864834</t>
  </si>
  <si>
    <t>有澤</t>
    <rPh sb="0" eb="2">
      <t>アリサワ</t>
    </rPh>
    <phoneticPr fontId="16"/>
  </si>
  <si>
    <t>成拓</t>
    <rPh sb="0" eb="1">
      <t>ナ</t>
    </rPh>
    <rPh sb="1" eb="2">
      <t>タク</t>
    </rPh>
    <phoneticPr fontId="16"/>
  </si>
  <si>
    <t>ｱﾘｻﾜ</t>
  </si>
  <si>
    <t>ｾｲﾀｸ</t>
  </si>
  <si>
    <t>Arisawa</t>
  </si>
  <si>
    <t>Seitaku</t>
  </si>
  <si>
    <t>00143864026</t>
  </si>
  <si>
    <t>西井</t>
    <rPh sb="0" eb="2">
      <t>ニシイ</t>
    </rPh>
    <phoneticPr fontId="16"/>
  </si>
  <si>
    <t>龍志</t>
    <rPh sb="0" eb="2">
      <t>リュウシ</t>
    </rPh>
    <phoneticPr fontId="16"/>
  </si>
  <si>
    <t>ﾆｼｲ</t>
  </si>
  <si>
    <t>ﾘｭｳｼ</t>
  </si>
  <si>
    <t>Nishii</t>
  </si>
  <si>
    <t>Ryushi</t>
  </si>
  <si>
    <t>00143864228</t>
  </si>
  <si>
    <t>天満</t>
    <rPh sb="0" eb="2">
      <t>アマミ</t>
    </rPh>
    <phoneticPr fontId="16"/>
  </si>
  <si>
    <t>隼人</t>
    <rPh sb="0" eb="2">
      <t>ハヤト</t>
    </rPh>
    <phoneticPr fontId="16"/>
  </si>
  <si>
    <t>ｱﾏﾐ</t>
  </si>
  <si>
    <t>Amami</t>
  </si>
  <si>
    <t>谷垣</t>
    <rPh sb="0" eb="2">
      <t>タニガキ</t>
    </rPh>
    <phoneticPr fontId="16"/>
  </si>
  <si>
    <t>ﾀﾆｶﾞｷ</t>
  </si>
  <si>
    <t>Tnigaki</t>
  </si>
  <si>
    <t>Yyuudai</t>
  </si>
  <si>
    <t>A02916</t>
  </si>
  <si>
    <t>ミウラSC</t>
  </si>
  <si>
    <t>猪狩</t>
    <rPh sb="0" eb="2">
      <t>イガリ</t>
    </rPh>
    <phoneticPr fontId="16"/>
  </si>
  <si>
    <t>悠人</t>
    <rPh sb="0" eb="2">
      <t>ユウト</t>
    </rPh>
    <phoneticPr fontId="16"/>
  </si>
  <si>
    <t>ｲｶﾞﾘ</t>
  </si>
  <si>
    <t>Igari</t>
  </si>
  <si>
    <t>A02912</t>
  </si>
  <si>
    <t>戸井田</t>
    <rPh sb="0" eb="3">
      <t>トイダ</t>
    </rPh>
    <phoneticPr fontId="16"/>
  </si>
  <si>
    <t>大慧</t>
    <rPh sb="0" eb="1">
      <t>ダイ</t>
    </rPh>
    <rPh sb="1" eb="2">
      <t>ケイ</t>
    </rPh>
    <phoneticPr fontId="16"/>
  </si>
  <si>
    <t>ﾄｲﾀﾞ</t>
  </si>
  <si>
    <t>ｵｵｹｲ</t>
  </si>
  <si>
    <t>Tida</t>
  </si>
  <si>
    <t>Ôokei</t>
  </si>
  <si>
    <t>A02910</t>
  </si>
  <si>
    <t>小市</t>
    <rPh sb="0" eb="2">
      <t>コイチ</t>
    </rPh>
    <phoneticPr fontId="16"/>
  </si>
  <si>
    <t>蒼空</t>
    <rPh sb="0" eb="2">
      <t>アオゾラ</t>
    </rPh>
    <phoneticPr fontId="16"/>
  </si>
  <si>
    <t>ｺｲﾁ</t>
  </si>
  <si>
    <t>ｱｵｿﾞﾗ</t>
  </si>
  <si>
    <t>Aozora</t>
  </si>
  <si>
    <t>A02908</t>
  </si>
  <si>
    <t>杉浦</t>
    <rPh sb="0" eb="2">
      <t>スギウラ</t>
    </rPh>
    <phoneticPr fontId="16"/>
  </si>
  <si>
    <t>隼斗</t>
    <rPh sb="0" eb="2">
      <t>ハヤト</t>
    </rPh>
    <phoneticPr fontId="16"/>
  </si>
  <si>
    <t>ｽｷﾞｳﾗ</t>
  </si>
  <si>
    <t>Sugiura</t>
  </si>
  <si>
    <t>A06044</t>
  </si>
  <si>
    <t>武藤</t>
    <rPh sb="0" eb="2">
      <t>ムトウ</t>
    </rPh>
    <phoneticPr fontId="16"/>
  </si>
  <si>
    <t>和司</t>
    <rPh sb="0" eb="2">
      <t>カズシ</t>
    </rPh>
    <phoneticPr fontId="16"/>
  </si>
  <si>
    <t>ﾑﾄｳ</t>
  </si>
  <si>
    <t>Mutou</t>
  </si>
  <si>
    <t>Kazusi</t>
  </si>
  <si>
    <t>A06043</t>
  </si>
  <si>
    <t>岩永</t>
    <rPh sb="0" eb="2">
      <t>イワナガ</t>
    </rPh>
    <phoneticPr fontId="16"/>
  </si>
  <si>
    <t>陽希</t>
    <rPh sb="0" eb="1">
      <t>ヨウ</t>
    </rPh>
    <rPh sb="1" eb="2">
      <t>キ</t>
    </rPh>
    <phoneticPr fontId="16"/>
  </si>
  <si>
    <t>ｲﾜﾅｶﾞ</t>
  </si>
  <si>
    <t>ﾊﾙｷ</t>
  </si>
  <si>
    <t>Iwanaga</t>
  </si>
  <si>
    <t>Haruki</t>
  </si>
  <si>
    <t>A02918</t>
  </si>
  <si>
    <t>千野</t>
    <rPh sb="0" eb="2">
      <t>チノ</t>
    </rPh>
    <phoneticPr fontId="16"/>
  </si>
  <si>
    <t>耀大</t>
    <rPh sb="0" eb="1">
      <t>ヨウ</t>
    </rPh>
    <rPh sb="1" eb="2">
      <t>ダイ</t>
    </rPh>
    <phoneticPr fontId="16"/>
  </si>
  <si>
    <t>ﾁﾉ</t>
  </si>
  <si>
    <t>ﾖｳﾀﾞｲ</t>
  </si>
  <si>
    <t>Tino</t>
  </si>
  <si>
    <t>Youdai</t>
  </si>
  <si>
    <t>A02919</t>
  </si>
  <si>
    <t>中條</t>
    <rPh sb="0" eb="2">
      <t>チュウジョウ</t>
    </rPh>
    <phoneticPr fontId="16"/>
  </si>
  <si>
    <t>晄大</t>
    <rPh sb="0" eb="2">
      <t>コウダイ</t>
    </rPh>
    <phoneticPr fontId="16"/>
  </si>
  <si>
    <t>ﾁｭｳｼﾞｮｳ</t>
  </si>
  <si>
    <t>Chujo</t>
  </si>
  <si>
    <t>A02920</t>
  </si>
  <si>
    <t>篠</t>
    <rPh sb="0" eb="1">
      <t>シノ</t>
    </rPh>
    <phoneticPr fontId="16"/>
  </si>
  <si>
    <t>有華</t>
    <rPh sb="0" eb="1">
      <t>アリ</t>
    </rPh>
    <rPh sb="1" eb="2">
      <t>ハナ</t>
    </rPh>
    <phoneticPr fontId="16"/>
  </si>
  <si>
    <t>ﾕｳｶ</t>
  </si>
  <si>
    <t>Sino</t>
  </si>
  <si>
    <t>Yuuka</t>
  </si>
  <si>
    <t>A02903</t>
  </si>
  <si>
    <t>大井</t>
    <rPh sb="0" eb="2">
      <t>オオイ</t>
    </rPh>
    <phoneticPr fontId="16"/>
  </si>
  <si>
    <t>小鳥子</t>
    <rPh sb="0" eb="3">
      <t>コトリコ</t>
    </rPh>
    <phoneticPr fontId="16"/>
  </si>
  <si>
    <t>ｵｵｲ</t>
  </si>
  <si>
    <t>ｺﾄｺ</t>
  </si>
  <si>
    <t>Ooi</t>
  </si>
  <si>
    <t>Kotoko</t>
  </si>
  <si>
    <t>A02915</t>
  </si>
  <si>
    <t>武田</t>
    <rPh sb="0" eb="2">
      <t>タケダ</t>
    </rPh>
    <phoneticPr fontId="16"/>
  </si>
  <si>
    <t>愛白</t>
    <rPh sb="0" eb="1">
      <t>アイ</t>
    </rPh>
    <rPh sb="1" eb="2">
      <t>シロ</t>
    </rPh>
    <phoneticPr fontId="16"/>
  </si>
  <si>
    <t>ﾀｹﾀﾞ</t>
  </si>
  <si>
    <t>ﾏｼﾛ</t>
  </si>
  <si>
    <t>Takeda</t>
  </si>
  <si>
    <t>Masiro</t>
  </si>
  <si>
    <t>A02914</t>
  </si>
  <si>
    <t>内山</t>
    <rPh sb="0" eb="2">
      <t>ウチヤマ</t>
    </rPh>
    <phoneticPr fontId="16"/>
  </si>
  <si>
    <t>由絆奈</t>
    <rPh sb="0" eb="1">
      <t>ユウ</t>
    </rPh>
    <rPh sb="1" eb="2">
      <t>キズナ</t>
    </rPh>
    <rPh sb="2" eb="3">
      <t>ナ</t>
    </rPh>
    <phoneticPr fontId="16"/>
  </si>
  <si>
    <t>ｳﾁﾔﾏ</t>
  </si>
  <si>
    <t>ﾕｷﾅ</t>
  </si>
  <si>
    <t>Utiyama</t>
  </si>
  <si>
    <t>Yukina</t>
  </si>
  <si>
    <t>A02913</t>
  </si>
  <si>
    <t>東</t>
    <rPh sb="0" eb="1">
      <t>ヒガシ</t>
    </rPh>
    <phoneticPr fontId="16"/>
  </si>
  <si>
    <t>海花</t>
    <rPh sb="0" eb="1">
      <t>ウミ</t>
    </rPh>
    <rPh sb="1" eb="2">
      <t>ハナ</t>
    </rPh>
    <phoneticPr fontId="16"/>
  </si>
  <si>
    <t>ﾋｶﾞｼ</t>
  </si>
  <si>
    <t>ｳﾐｶ</t>
  </si>
  <si>
    <t>Higasi</t>
  </si>
  <si>
    <t>Umika</t>
  </si>
  <si>
    <t>A02921</t>
  </si>
  <si>
    <t>石塚</t>
    <rPh sb="0" eb="2">
      <t>イシヅカ</t>
    </rPh>
    <phoneticPr fontId="16"/>
  </si>
  <si>
    <t>あさひ</t>
  </si>
  <si>
    <t>ｲｼﾂﾞｶ</t>
  </si>
  <si>
    <t>Ishizuka</t>
  </si>
  <si>
    <t>C270920</t>
  </si>
  <si>
    <t>三鷹五中</t>
    <rPh sb="0" eb="2">
      <t>ミタカ</t>
    </rPh>
    <rPh sb="2" eb="4">
      <t>ゴチュウ</t>
    </rPh>
    <phoneticPr fontId="16"/>
  </si>
  <si>
    <t>國谷</t>
    <rPh sb="0" eb="2">
      <t>クニヤ</t>
    </rPh>
    <phoneticPr fontId="16"/>
  </si>
  <si>
    <t>優斗</t>
    <rPh sb="0" eb="2">
      <t>ユウト</t>
    </rPh>
    <phoneticPr fontId="16"/>
  </si>
  <si>
    <t>ｸﾆﾔ</t>
  </si>
  <si>
    <t>Kuniya</t>
  </si>
  <si>
    <t>C270927</t>
  </si>
  <si>
    <t>麻生</t>
    <rPh sb="0" eb="2">
      <t>アサオ</t>
    </rPh>
    <phoneticPr fontId="16"/>
  </si>
  <si>
    <t>匠</t>
    <rPh sb="0" eb="1">
      <t>ショウ</t>
    </rPh>
    <phoneticPr fontId="16"/>
  </si>
  <si>
    <t>ｱｻｵ</t>
  </si>
  <si>
    <t>Asao</t>
  </si>
  <si>
    <t>C270929</t>
  </si>
  <si>
    <t>海老沢</t>
    <rPh sb="0" eb="3">
      <t>エビサワ</t>
    </rPh>
    <phoneticPr fontId="16"/>
  </si>
  <si>
    <t>大樹</t>
    <rPh sb="0" eb="2">
      <t>ダイキ</t>
    </rPh>
    <phoneticPr fontId="16"/>
  </si>
  <si>
    <t>ｴﾋﾞｻﾜ</t>
  </si>
  <si>
    <t>Ebisawa</t>
  </si>
  <si>
    <t>C270930</t>
  </si>
  <si>
    <t>奥澤</t>
    <rPh sb="0" eb="2">
      <t>オクザワ</t>
    </rPh>
    <phoneticPr fontId="16"/>
  </si>
  <si>
    <t>宅海</t>
    <rPh sb="0" eb="1">
      <t>タク</t>
    </rPh>
    <rPh sb="1" eb="2">
      <t>ミ</t>
    </rPh>
    <phoneticPr fontId="16"/>
  </si>
  <si>
    <t>ｵｸｻﾞﾜ</t>
  </si>
  <si>
    <t>Okuzawa</t>
  </si>
  <si>
    <t>C270931</t>
  </si>
  <si>
    <t>宍戸</t>
    <rPh sb="0" eb="2">
      <t>シシド</t>
    </rPh>
    <phoneticPr fontId="16"/>
  </si>
  <si>
    <t>遥斗</t>
    <rPh sb="0" eb="2">
      <t>ハルト</t>
    </rPh>
    <phoneticPr fontId="16"/>
  </si>
  <si>
    <t>ｼｼﾄﾞ</t>
  </si>
  <si>
    <t>ﾊﾙﾄ</t>
  </si>
  <si>
    <t>Shishido</t>
  </si>
  <si>
    <t>Haruto</t>
  </si>
  <si>
    <t>C270933</t>
  </si>
  <si>
    <t>荒井</t>
    <rPh sb="0" eb="2">
      <t>アライ</t>
    </rPh>
    <phoneticPr fontId="16"/>
  </si>
  <si>
    <t>C270934</t>
  </si>
  <si>
    <t>溝口</t>
    <rPh sb="0" eb="2">
      <t>ミゾグチ</t>
    </rPh>
    <phoneticPr fontId="16"/>
  </si>
  <si>
    <t>聡太</t>
    <rPh sb="0" eb="2">
      <t>ソウタ</t>
    </rPh>
    <phoneticPr fontId="16"/>
  </si>
  <si>
    <t>ﾐｿﾞｸﾞﾁ</t>
  </si>
  <si>
    <t>Mizoguchi</t>
  </si>
  <si>
    <t>Sota</t>
  </si>
  <si>
    <t>C270935</t>
  </si>
  <si>
    <t>土居</t>
    <rPh sb="0" eb="2">
      <t>ドイ</t>
    </rPh>
    <phoneticPr fontId="16"/>
  </si>
  <si>
    <t>詢太</t>
    <rPh sb="0" eb="1">
      <t>ジュン</t>
    </rPh>
    <rPh sb="1" eb="2">
      <t>タ</t>
    </rPh>
    <phoneticPr fontId="16"/>
  </si>
  <si>
    <t>ﾄﾞｲ</t>
  </si>
  <si>
    <t>Doi</t>
  </si>
  <si>
    <t>C270936</t>
  </si>
  <si>
    <t>櫻井</t>
    <rPh sb="0" eb="2">
      <t>サクライ</t>
    </rPh>
    <phoneticPr fontId="16"/>
  </si>
  <si>
    <t>美海</t>
    <rPh sb="0" eb="2">
      <t>ミウ</t>
    </rPh>
    <phoneticPr fontId="16"/>
  </si>
  <si>
    <t>ｻｸﾗｲ</t>
  </si>
  <si>
    <t>Sakurai</t>
  </si>
  <si>
    <t>C271001</t>
  </si>
  <si>
    <t>生方</t>
    <rPh sb="0" eb="2">
      <t>ウブカタ</t>
    </rPh>
    <phoneticPr fontId="16"/>
  </si>
  <si>
    <t>里莉花</t>
    <rPh sb="0" eb="1">
      <t>リ</t>
    </rPh>
    <rPh sb="1" eb="2">
      <t>リ</t>
    </rPh>
    <rPh sb="2" eb="3">
      <t>カ</t>
    </rPh>
    <phoneticPr fontId="16"/>
  </si>
  <si>
    <t>ｳﾌﾞｶﾀ</t>
  </si>
  <si>
    <t>ﾘﾘｶ</t>
  </si>
  <si>
    <t>Ubukata</t>
  </si>
  <si>
    <t>Ririka</t>
  </si>
  <si>
    <t>C271002</t>
  </si>
  <si>
    <t>長瀬</t>
    <rPh sb="0" eb="2">
      <t>ナガセ</t>
    </rPh>
    <phoneticPr fontId="16"/>
  </si>
  <si>
    <t>雅空</t>
    <rPh sb="0" eb="1">
      <t>マサ</t>
    </rPh>
    <rPh sb="1" eb="2">
      <t>ソラ</t>
    </rPh>
    <phoneticPr fontId="16"/>
  </si>
  <si>
    <t>ﾅｶﾞｾ</t>
  </si>
  <si>
    <t>ｶﾞｸ</t>
  </si>
  <si>
    <t>Nagase</t>
  </si>
  <si>
    <t>Gaku</t>
  </si>
  <si>
    <t>C270922</t>
  </si>
  <si>
    <t>三島</t>
    <rPh sb="0" eb="2">
      <t>ミシマ</t>
    </rPh>
    <phoneticPr fontId="16"/>
  </si>
  <si>
    <t>大和</t>
    <rPh sb="0" eb="2">
      <t>ヤマト</t>
    </rPh>
    <phoneticPr fontId="16"/>
  </si>
  <si>
    <t>ﾐｼﾏ</t>
  </si>
  <si>
    <t>ﾔﾏﾄ</t>
  </si>
  <si>
    <t>Mishima</t>
  </si>
  <si>
    <t>Yamato</t>
  </si>
  <si>
    <t>C270937</t>
  </si>
  <si>
    <t>英典</t>
    <rPh sb="0" eb="2">
      <t>ヒデノリ</t>
    </rPh>
    <phoneticPr fontId="16"/>
  </si>
  <si>
    <t>ﾋﾃﾞﾉﾘ</t>
  </si>
  <si>
    <t>Hidenori</t>
  </si>
  <si>
    <t>00053859535</t>
  </si>
  <si>
    <t>三鷹市陸協</t>
    <rPh sb="0" eb="3">
      <t>ミタカシ</t>
    </rPh>
    <rPh sb="3" eb="4">
      <t>リク</t>
    </rPh>
    <rPh sb="4" eb="5">
      <t>キョウ</t>
    </rPh>
    <phoneticPr fontId="16"/>
  </si>
  <si>
    <t>金親</t>
    <rPh sb="0" eb="2">
      <t>カネチカ</t>
    </rPh>
    <phoneticPr fontId="19"/>
  </si>
  <si>
    <t>蒼</t>
    <rPh sb="0" eb="1">
      <t>ソウ</t>
    </rPh>
    <phoneticPr fontId="19"/>
  </si>
  <si>
    <t>ｶﾈﾁｶ</t>
  </si>
  <si>
    <t>ｿｳ</t>
  </si>
  <si>
    <t>kanechika</t>
  </si>
  <si>
    <t>sou</t>
  </si>
  <si>
    <t>C270324</t>
  </si>
  <si>
    <t>三鷹二中</t>
    <rPh sb="0" eb="2">
      <t>ミタカ</t>
    </rPh>
    <rPh sb="2" eb="4">
      <t>ニチュウ</t>
    </rPh>
    <phoneticPr fontId="16"/>
  </si>
  <si>
    <t>佐戸</t>
    <rPh sb="0" eb="2">
      <t>サド</t>
    </rPh>
    <phoneticPr fontId="17"/>
  </si>
  <si>
    <t>ｻﾄﾞ</t>
  </si>
  <si>
    <t>sado</t>
  </si>
  <si>
    <t>tomoya</t>
  </si>
  <si>
    <t>C270330</t>
  </si>
  <si>
    <t>仁</t>
    <rPh sb="0" eb="1">
      <t>ジン</t>
    </rPh>
    <phoneticPr fontId="17"/>
  </si>
  <si>
    <t>sato</t>
  </si>
  <si>
    <t>jin</t>
  </si>
  <si>
    <t>C270331</t>
  </si>
  <si>
    <t>川口</t>
    <rPh sb="0" eb="2">
      <t>カワグチ</t>
    </rPh>
    <phoneticPr fontId="17"/>
  </si>
  <si>
    <t>凌瑛</t>
  </si>
  <si>
    <t>ﾘｮｳｴｲ</t>
  </si>
  <si>
    <t>kawaguchi</t>
  </si>
  <si>
    <t>ryoei</t>
  </si>
  <si>
    <t>C270333</t>
  </si>
  <si>
    <t>ラクダオダリス</t>
  </si>
  <si>
    <t>ダニエルエスパニョール</t>
  </si>
  <si>
    <t>ﾗｸﾀﾞｵﾀﾞﾘｽ</t>
  </si>
  <si>
    <t>ﾀﾞﾆｴﾙｴｽﾊﾟﾆｮｰﾙ</t>
  </si>
  <si>
    <t>rakudaodarisu</t>
  </si>
  <si>
    <t>danieruesupanyoru</t>
  </si>
  <si>
    <t>C270334</t>
  </si>
  <si>
    <t>渡邊</t>
    <rPh sb="0" eb="2">
      <t>ワタナベ</t>
    </rPh>
    <phoneticPr fontId="17"/>
  </si>
  <si>
    <t>照之</t>
    <rPh sb="0" eb="1">
      <t>テ</t>
    </rPh>
    <rPh sb="1" eb="2">
      <t>ノ</t>
    </rPh>
    <phoneticPr fontId="17"/>
  </si>
  <si>
    <t>ﾃﾙﾉ</t>
  </si>
  <si>
    <t>teruno</t>
  </si>
  <si>
    <t>C270335</t>
  </si>
  <si>
    <t>岡沼</t>
    <rPh sb="0" eb="2">
      <t>オカヌマ</t>
    </rPh>
    <phoneticPr fontId="17"/>
  </si>
  <si>
    <t>俊佑</t>
    <rPh sb="0" eb="1">
      <t>シュン</t>
    </rPh>
    <rPh sb="1" eb="2">
      <t>ユウ</t>
    </rPh>
    <phoneticPr fontId="17"/>
  </si>
  <si>
    <t>ｵｶﾇﾏ</t>
  </si>
  <si>
    <t>okanuma</t>
  </si>
  <si>
    <t>shunsuke</t>
  </si>
  <si>
    <t>C270337</t>
  </si>
  <si>
    <t>辻澤</t>
    <rPh sb="0" eb="1">
      <t>ツジ</t>
    </rPh>
    <rPh sb="1" eb="2">
      <t>サワ</t>
    </rPh>
    <phoneticPr fontId="17"/>
  </si>
  <si>
    <t>朋弘</t>
  </si>
  <si>
    <t>ﾂｼﾞｻﾜ</t>
  </si>
  <si>
    <t>ﾄﾓﾋﾛ</t>
  </si>
  <si>
    <t>tujisawa</t>
  </si>
  <si>
    <t>tomohiro</t>
  </si>
  <si>
    <t>C270339</t>
  </si>
  <si>
    <t>野末</t>
    <rPh sb="0" eb="2">
      <t>ノズエ</t>
    </rPh>
    <phoneticPr fontId="17"/>
  </si>
  <si>
    <t>楓人</t>
    <rPh sb="0" eb="1">
      <t>カエデ</t>
    </rPh>
    <rPh sb="1" eb="2">
      <t>ヒト</t>
    </rPh>
    <phoneticPr fontId="17"/>
  </si>
  <si>
    <t>ﾉｽﾞｴ</t>
  </si>
  <si>
    <t>ﾌｳﾄ</t>
  </si>
  <si>
    <t>nozue</t>
  </si>
  <si>
    <t>huto</t>
  </si>
  <si>
    <t>C270340</t>
  </si>
  <si>
    <t>吉岡</t>
    <rPh sb="0" eb="2">
      <t>ヨシオカ</t>
    </rPh>
    <phoneticPr fontId="17"/>
  </si>
  <si>
    <t>蒼海</t>
    <rPh sb="0" eb="1">
      <t>ソウ</t>
    </rPh>
    <rPh sb="1" eb="2">
      <t>カイ</t>
    </rPh>
    <phoneticPr fontId="17"/>
  </si>
  <si>
    <t>ﾖｼｵｶ</t>
  </si>
  <si>
    <t>yoshioka</t>
  </si>
  <si>
    <t>souma</t>
  </si>
  <si>
    <t>C270341</t>
  </si>
  <si>
    <t>兼子</t>
    <rPh sb="0" eb="2">
      <t>カネコ</t>
    </rPh>
    <phoneticPr fontId="17"/>
  </si>
  <si>
    <t>柾希</t>
    <rPh sb="0" eb="1">
      <t>マサ</t>
    </rPh>
    <rPh sb="1" eb="2">
      <t>キ</t>
    </rPh>
    <phoneticPr fontId="17"/>
  </si>
  <si>
    <t>kaneko</t>
  </si>
  <si>
    <t>C270342</t>
  </si>
  <si>
    <t>髙橋</t>
    <rPh sb="1" eb="2">
      <t>ハシ</t>
    </rPh>
    <phoneticPr fontId="17"/>
  </si>
  <si>
    <t>勇帆</t>
  </si>
  <si>
    <t>ﾕｳﾎ</t>
  </si>
  <si>
    <t>takahashi</t>
  </si>
  <si>
    <t>yuho</t>
  </si>
  <si>
    <t>C270344</t>
  </si>
  <si>
    <t>藤井</t>
    <rPh sb="0" eb="2">
      <t>フジイ</t>
    </rPh>
    <phoneticPr fontId="17"/>
  </si>
  <si>
    <t>歩武</t>
    <rPh sb="0" eb="2">
      <t>アユム</t>
    </rPh>
    <phoneticPr fontId="17"/>
  </si>
  <si>
    <t>ｱﾕﾑ</t>
  </si>
  <si>
    <t>hujii</t>
  </si>
  <si>
    <t>ayumu</t>
  </si>
  <si>
    <t>C270345</t>
  </si>
  <si>
    <t>松尾</t>
    <rPh sb="0" eb="2">
      <t>マツオ</t>
    </rPh>
    <phoneticPr fontId="19"/>
  </si>
  <si>
    <t>智也</t>
    <rPh sb="0" eb="2">
      <t>トモヤ</t>
    </rPh>
    <phoneticPr fontId="19"/>
  </si>
  <si>
    <t>ﾏﾂｵ</t>
  </si>
  <si>
    <t>matsuo</t>
  </si>
  <si>
    <t>C270301</t>
  </si>
  <si>
    <t>新居</t>
    <rPh sb="0" eb="2">
      <t>シンキョ</t>
    </rPh>
    <phoneticPr fontId="19"/>
  </si>
  <si>
    <t>陽和太</t>
    <rPh sb="0" eb="1">
      <t>ヒ</t>
    </rPh>
    <rPh sb="1" eb="2">
      <t>ワ</t>
    </rPh>
    <rPh sb="2" eb="3">
      <t>タ</t>
    </rPh>
    <phoneticPr fontId="19"/>
  </si>
  <si>
    <t>ﾆｲ</t>
  </si>
  <si>
    <t>nii</t>
  </si>
  <si>
    <t>C270306</t>
  </si>
  <si>
    <t>大塚</t>
    <rPh sb="0" eb="2">
      <t>オオツカ</t>
    </rPh>
    <phoneticPr fontId="19"/>
  </si>
  <si>
    <t>元輝</t>
    <rPh sb="0" eb="1">
      <t>モト</t>
    </rPh>
    <rPh sb="1" eb="2">
      <t>カガヤ</t>
    </rPh>
    <phoneticPr fontId="19"/>
  </si>
  <si>
    <t>otsuka</t>
  </si>
  <si>
    <t>motoki</t>
  </si>
  <si>
    <t>C270304</t>
  </si>
  <si>
    <t>宮﨑</t>
    <rPh sb="0" eb="2">
      <t>ミヤザキ</t>
    </rPh>
    <phoneticPr fontId="19"/>
  </si>
  <si>
    <t>蓮</t>
    <rPh sb="0" eb="1">
      <t>ハス</t>
    </rPh>
    <phoneticPr fontId="19"/>
  </si>
  <si>
    <t>miyazaki</t>
  </si>
  <si>
    <t>C270307</t>
  </si>
  <si>
    <t>晴</t>
    <rPh sb="0" eb="1">
      <t>ハル</t>
    </rPh>
    <phoneticPr fontId="16"/>
  </si>
  <si>
    <t>haru</t>
  </si>
  <si>
    <t>C270309</t>
  </si>
  <si>
    <t>晴命</t>
    <rPh sb="0" eb="1">
      <t>ハル</t>
    </rPh>
    <rPh sb="1" eb="2">
      <t>イノチ</t>
    </rPh>
    <phoneticPr fontId="16"/>
  </si>
  <si>
    <t>ｾｲﾒｲ</t>
  </si>
  <si>
    <t>seimei</t>
  </si>
  <si>
    <t>C270310</t>
  </si>
  <si>
    <t>押井</t>
    <rPh sb="0" eb="2">
      <t>オシイ</t>
    </rPh>
    <phoneticPr fontId="16"/>
  </si>
  <si>
    <t>悠悟</t>
    <rPh sb="0" eb="2">
      <t>ユウゴ</t>
    </rPh>
    <phoneticPr fontId="16"/>
  </si>
  <si>
    <t>ｵｼｲ</t>
  </si>
  <si>
    <t>ﾕｳｺﾞ</t>
  </si>
  <si>
    <t>oshii</t>
  </si>
  <si>
    <t>yugo</t>
  </si>
  <si>
    <t>C270311</t>
  </si>
  <si>
    <t>木村</t>
    <rPh sb="0" eb="2">
      <t>キムラ</t>
    </rPh>
    <phoneticPr fontId="16"/>
  </si>
  <si>
    <t>拓貴</t>
    <rPh sb="0" eb="1">
      <t>タク</t>
    </rPh>
    <rPh sb="1" eb="2">
      <t>キ</t>
    </rPh>
    <phoneticPr fontId="16"/>
  </si>
  <si>
    <t>ｷﾑﾗ</t>
  </si>
  <si>
    <t>kimura</t>
  </si>
  <si>
    <t>hiroki</t>
  </si>
  <si>
    <t>C270312</t>
  </si>
  <si>
    <t>岡﨑</t>
    <rPh sb="0" eb="2">
      <t>オカザキ</t>
    </rPh>
    <phoneticPr fontId="19"/>
  </si>
  <si>
    <t>陽人</t>
    <rPh sb="0" eb="2">
      <t>ハルト</t>
    </rPh>
    <phoneticPr fontId="19"/>
  </si>
  <si>
    <t>ｵｶｻﾞｷ</t>
  </si>
  <si>
    <t>okazaki</t>
  </si>
  <si>
    <t>haruto</t>
  </si>
  <si>
    <t>C270336</t>
  </si>
  <si>
    <t>上野</t>
    <rPh sb="0" eb="2">
      <t>ウエノ</t>
    </rPh>
    <phoneticPr fontId="19"/>
  </si>
  <si>
    <t>琴葉</t>
    <rPh sb="0" eb="1">
      <t>コト</t>
    </rPh>
    <rPh sb="1" eb="2">
      <t>ハ</t>
    </rPh>
    <phoneticPr fontId="19"/>
  </si>
  <si>
    <t>ｺﾄﾊ</t>
  </si>
  <si>
    <t>ueno</t>
  </si>
  <si>
    <t>kotoha</t>
  </si>
  <si>
    <t>C270415</t>
  </si>
  <si>
    <t>米川</t>
    <rPh sb="0" eb="2">
      <t>ヨネカワ</t>
    </rPh>
    <phoneticPr fontId="19"/>
  </si>
  <si>
    <t>佳里奈</t>
    <rPh sb="0" eb="1">
      <t>カ</t>
    </rPh>
    <rPh sb="1" eb="3">
      <t>リナ</t>
    </rPh>
    <phoneticPr fontId="19"/>
  </si>
  <si>
    <t>ﾖﾈｶﾜ</t>
  </si>
  <si>
    <t>ｶﾘﾅ</t>
  </si>
  <si>
    <t>yonekawa</t>
  </si>
  <si>
    <t>karina</t>
  </si>
  <si>
    <t>C270416</t>
  </si>
  <si>
    <t xml:space="preserve">中学女_砲丸投 </t>
    <rPh sb="2" eb="3">
      <t>オンナ</t>
    </rPh>
    <phoneticPr fontId="16"/>
  </si>
  <si>
    <t>苅山</t>
    <rPh sb="0" eb="2">
      <t>カリヤマ</t>
    </rPh>
    <phoneticPr fontId="19"/>
  </si>
  <si>
    <t>未奈</t>
    <rPh sb="0" eb="2">
      <t>ミナ</t>
    </rPh>
    <phoneticPr fontId="19"/>
  </si>
  <si>
    <t>ｶﾘﾔﾏ</t>
  </si>
  <si>
    <t>ﾐﾅ</t>
  </si>
  <si>
    <t>kariyama</t>
  </si>
  <si>
    <t>mina</t>
  </si>
  <si>
    <t>C270417</t>
  </si>
  <si>
    <t>高山</t>
    <rPh sb="0" eb="2">
      <t>タカヤマ</t>
    </rPh>
    <phoneticPr fontId="19"/>
  </si>
  <si>
    <t>友佳</t>
    <rPh sb="0" eb="2">
      <t>ユウカ</t>
    </rPh>
    <phoneticPr fontId="19"/>
  </si>
  <si>
    <t>takayama</t>
  </si>
  <si>
    <t>yuka</t>
  </si>
  <si>
    <t>C270419</t>
  </si>
  <si>
    <t>市川</t>
    <rPh sb="0" eb="2">
      <t>イチカワ</t>
    </rPh>
    <phoneticPr fontId="19"/>
  </si>
  <si>
    <t>愛菜</t>
    <rPh sb="0" eb="2">
      <t>マナ</t>
    </rPh>
    <phoneticPr fontId="19"/>
  </si>
  <si>
    <t>ichikawa</t>
  </si>
  <si>
    <t>ena</t>
  </si>
  <si>
    <t>C270420</t>
  </si>
  <si>
    <t>開坂</t>
    <rPh sb="0" eb="2">
      <t>カイサカ</t>
    </rPh>
    <phoneticPr fontId="19"/>
  </si>
  <si>
    <t>琉渚</t>
    <rPh sb="0" eb="1">
      <t>リュウ</t>
    </rPh>
    <rPh sb="1" eb="2">
      <t>ナギサ</t>
    </rPh>
    <phoneticPr fontId="19"/>
  </si>
  <si>
    <t>ｶｲｻｶ</t>
  </si>
  <si>
    <t>kaisaka</t>
  </si>
  <si>
    <t>runa</t>
  </si>
  <si>
    <t>C270421</t>
  </si>
  <si>
    <t>楠畑</t>
    <rPh sb="0" eb="2">
      <t>クスハタ</t>
    </rPh>
    <phoneticPr fontId="0"/>
  </si>
  <si>
    <t>沙織</t>
    <rPh sb="0" eb="2">
      <t>サオリ</t>
    </rPh>
    <phoneticPr fontId="0"/>
  </si>
  <si>
    <t>ｸｽﾊﾀ</t>
  </si>
  <si>
    <t>ｻｵﾘ</t>
  </si>
  <si>
    <t>kusuhata</t>
  </si>
  <si>
    <t>saori</t>
  </si>
  <si>
    <t>C270402</t>
  </si>
  <si>
    <t>中山</t>
    <rPh sb="0" eb="2">
      <t>ナカヤマ</t>
    </rPh>
    <phoneticPr fontId="0"/>
  </si>
  <si>
    <t>穂乃花</t>
    <rPh sb="0" eb="3">
      <t>ホノカ</t>
    </rPh>
    <phoneticPr fontId="0"/>
  </si>
  <si>
    <t>ﾅｶﾔﾏ</t>
  </si>
  <si>
    <t>nakayama</t>
  </si>
  <si>
    <t>honoka</t>
  </si>
  <si>
    <t>C270401</t>
  </si>
  <si>
    <t>野元</t>
    <rPh sb="0" eb="2">
      <t>ノモト</t>
    </rPh>
    <phoneticPr fontId="0"/>
  </si>
  <si>
    <t>紗良</t>
    <rPh sb="0" eb="2">
      <t>サラ</t>
    </rPh>
    <phoneticPr fontId="0"/>
  </si>
  <si>
    <t>ﾉﾓﾄ</t>
  </si>
  <si>
    <t>nomoto</t>
  </si>
  <si>
    <t>sara</t>
  </si>
  <si>
    <t>C270403</t>
  </si>
  <si>
    <t>中村</t>
    <rPh sb="0" eb="2">
      <t>ナカムラ</t>
    </rPh>
    <phoneticPr fontId="20"/>
  </si>
  <si>
    <t>達海</t>
    <rPh sb="0" eb="1">
      <t>タチ</t>
    </rPh>
    <rPh sb="1" eb="2">
      <t>ウミ</t>
    </rPh>
    <phoneticPr fontId="20"/>
  </si>
  <si>
    <t>ﾀﾂﾐ</t>
  </si>
  <si>
    <t>NAKAMURA</t>
  </si>
  <si>
    <t>Tatumi</t>
  </si>
  <si>
    <t>C270709</t>
  </si>
  <si>
    <t>三鷹四中</t>
    <rPh sb="0" eb="2">
      <t>ミタカ</t>
    </rPh>
    <rPh sb="2" eb="3">
      <t>ヨン</t>
    </rPh>
    <rPh sb="3" eb="4">
      <t>チュウ</t>
    </rPh>
    <phoneticPr fontId="20"/>
  </si>
  <si>
    <t>遠山</t>
    <rPh sb="0" eb="2">
      <t>トオヤマ</t>
    </rPh>
    <phoneticPr fontId="20"/>
  </si>
  <si>
    <t>優太</t>
    <rPh sb="0" eb="2">
      <t>ユウタ</t>
    </rPh>
    <phoneticPr fontId="20"/>
  </si>
  <si>
    <t>ﾄｵﾔﾏ</t>
  </si>
  <si>
    <t>TOOYAMA</t>
  </si>
  <si>
    <t>Yuuta</t>
  </si>
  <si>
    <t>C270711</t>
  </si>
  <si>
    <t>並木</t>
    <rPh sb="0" eb="2">
      <t>ナミキ</t>
    </rPh>
    <phoneticPr fontId="20"/>
  </si>
  <si>
    <t>優弥</t>
    <rPh sb="0" eb="2">
      <t>ユウヤ</t>
    </rPh>
    <phoneticPr fontId="20"/>
  </si>
  <si>
    <t>NAMIKI</t>
  </si>
  <si>
    <t>Yuuya</t>
  </si>
  <si>
    <t>C270702</t>
  </si>
  <si>
    <t>大西</t>
    <rPh sb="0" eb="2">
      <t>オオニシ</t>
    </rPh>
    <phoneticPr fontId="20"/>
  </si>
  <si>
    <t>詠土</t>
    <rPh sb="0" eb="1">
      <t>エイ</t>
    </rPh>
    <rPh sb="1" eb="2">
      <t>ト</t>
    </rPh>
    <phoneticPr fontId="20"/>
  </si>
  <si>
    <t>ｴｲﾄ</t>
  </si>
  <si>
    <t>OONISHI</t>
  </si>
  <si>
    <t>Eito</t>
  </si>
  <si>
    <t>C270705</t>
  </si>
  <si>
    <t>佐藤</t>
    <rPh sb="0" eb="2">
      <t>サトウ</t>
    </rPh>
    <phoneticPr fontId="20"/>
  </si>
  <si>
    <t>劉生</t>
    <rPh sb="0" eb="2">
      <t>リュウセイ</t>
    </rPh>
    <phoneticPr fontId="20"/>
  </si>
  <si>
    <t>ﾘｭｳｾｲ</t>
  </si>
  <si>
    <t>Ryuusei</t>
  </si>
  <si>
    <t>C270706</t>
  </si>
  <si>
    <t>諸麦</t>
    <rPh sb="0" eb="2">
      <t>モロムギ</t>
    </rPh>
    <phoneticPr fontId="20"/>
  </si>
  <si>
    <t>太我</t>
    <rPh sb="0" eb="1">
      <t>フトシ</t>
    </rPh>
    <rPh sb="1" eb="2">
      <t>ガ</t>
    </rPh>
    <phoneticPr fontId="20"/>
  </si>
  <si>
    <t>ﾓﾛﾑｷﾞ</t>
  </si>
  <si>
    <t>ｵｵｶﾞ</t>
  </si>
  <si>
    <t>MOROMUGI</t>
  </si>
  <si>
    <t>Ooga</t>
  </si>
  <si>
    <t>C270714</t>
  </si>
  <si>
    <t>西村</t>
    <rPh sb="0" eb="2">
      <t>ニシムラ</t>
    </rPh>
    <phoneticPr fontId="16"/>
  </si>
  <si>
    <t>仁太朗</t>
    <rPh sb="0" eb="1">
      <t>ジン</t>
    </rPh>
    <rPh sb="1" eb="3">
      <t>タロウ</t>
    </rPh>
    <phoneticPr fontId="16"/>
  </si>
  <si>
    <t>ﾆｼﾑﾗ</t>
  </si>
  <si>
    <t>ｼﾞﾝﾀﾛｳ</t>
  </si>
  <si>
    <t>NISHIMURA</t>
  </si>
  <si>
    <t>Jintarou</t>
  </si>
  <si>
    <t>浅岡</t>
    <rPh sb="0" eb="2">
      <t>アサオカ</t>
    </rPh>
    <phoneticPr fontId="20"/>
  </si>
  <si>
    <t>陸</t>
    <rPh sb="0" eb="1">
      <t>リク</t>
    </rPh>
    <phoneticPr fontId="20"/>
  </si>
  <si>
    <t>ｱｻｵｶ</t>
  </si>
  <si>
    <t>ASAOKA</t>
  </si>
  <si>
    <t>C270703</t>
  </si>
  <si>
    <t>伴</t>
    <rPh sb="0" eb="1">
      <t>バン</t>
    </rPh>
    <phoneticPr fontId="20"/>
  </si>
  <si>
    <t>隼人</t>
    <rPh sb="0" eb="2">
      <t>ハヤト</t>
    </rPh>
    <phoneticPr fontId="20"/>
  </si>
  <si>
    <t>ﾊﾞﾝ</t>
  </si>
  <si>
    <t>BAN</t>
  </si>
  <si>
    <t>C270716</t>
  </si>
  <si>
    <t>廣瀬</t>
    <rPh sb="0" eb="2">
      <t>ヒロセ</t>
    </rPh>
    <phoneticPr fontId="20"/>
  </si>
  <si>
    <t>智太郎</t>
    <rPh sb="0" eb="3">
      <t>トモタロウ</t>
    </rPh>
    <phoneticPr fontId="20"/>
  </si>
  <si>
    <t>ﾋﾛｾ</t>
  </si>
  <si>
    <t>ﾄﾓﾀﾛｳ</t>
  </si>
  <si>
    <t>HIROSE</t>
  </si>
  <si>
    <t>Tomoｔarou</t>
  </si>
  <si>
    <t>C270717</t>
  </si>
  <si>
    <t>吉田</t>
    <rPh sb="0" eb="2">
      <t>ヨシダ</t>
    </rPh>
    <phoneticPr fontId="20"/>
  </si>
  <si>
    <t>純子</t>
    <rPh sb="0" eb="2">
      <t>ジュンコ</t>
    </rPh>
    <phoneticPr fontId="20"/>
  </si>
  <si>
    <t>ｼﾞｭﾝｺ</t>
  </si>
  <si>
    <t>Junko</t>
  </si>
  <si>
    <t>C270807</t>
  </si>
  <si>
    <t>須田</t>
    <rPh sb="0" eb="2">
      <t>スダ</t>
    </rPh>
    <phoneticPr fontId="20"/>
  </si>
  <si>
    <t>凪紗</t>
    <rPh sb="0" eb="2">
      <t>ナギサ</t>
    </rPh>
    <phoneticPr fontId="20"/>
  </si>
  <si>
    <t>ﾅｷﾞｻ</t>
  </si>
  <si>
    <t>Nagisa</t>
  </si>
  <si>
    <t>C270808</t>
  </si>
  <si>
    <t>陽愛</t>
    <rPh sb="0" eb="1">
      <t>ヒ</t>
    </rPh>
    <rPh sb="1" eb="2">
      <t>アイ</t>
    </rPh>
    <phoneticPr fontId="20"/>
  </si>
  <si>
    <t>C270810</t>
  </si>
  <si>
    <t>吉野</t>
    <rPh sb="0" eb="2">
      <t>ヨシノ</t>
    </rPh>
    <phoneticPr fontId="20"/>
  </si>
  <si>
    <t>心春</t>
    <rPh sb="0" eb="2">
      <t>コハル</t>
    </rPh>
    <phoneticPr fontId="20"/>
  </si>
  <si>
    <t>ﾖｼﾉ</t>
  </si>
  <si>
    <t>YOSHINO</t>
  </si>
  <si>
    <t>C270811</t>
  </si>
  <si>
    <t>中澤</t>
    <rPh sb="0" eb="2">
      <t>ナカザワ</t>
    </rPh>
    <phoneticPr fontId="20"/>
  </si>
  <si>
    <t>琉璃</t>
    <rPh sb="0" eb="2">
      <t>ルリ</t>
    </rPh>
    <phoneticPr fontId="20"/>
  </si>
  <si>
    <t>ﾅｶｻﾞﾜ</t>
  </si>
  <si>
    <t>NAKAZAWA</t>
  </si>
  <si>
    <t>C270809</t>
  </si>
  <si>
    <t>川嶋</t>
    <rPh sb="0" eb="2">
      <t>カワシマ</t>
    </rPh>
    <phoneticPr fontId="0"/>
  </si>
  <si>
    <t>敬典</t>
    <rPh sb="0" eb="1">
      <t>ケイ</t>
    </rPh>
    <rPh sb="1" eb="2">
      <t>テン</t>
    </rPh>
    <phoneticPr fontId="0"/>
  </si>
  <si>
    <t>ﾀｶﾉﾘ</t>
  </si>
  <si>
    <t>Takanori</t>
  </si>
  <si>
    <t>00149638536</t>
  </si>
  <si>
    <t>千葉</t>
  </si>
  <si>
    <t>優太</t>
  </si>
  <si>
    <t>CHIBA</t>
  </si>
  <si>
    <t>00114215014</t>
  </si>
  <si>
    <t>永石</t>
  </si>
  <si>
    <t>雄大</t>
  </si>
  <si>
    <t>ﾅｶﾞｲｼ</t>
  </si>
  <si>
    <t>NAGAISHI</t>
  </si>
  <si>
    <t>00115294224</t>
  </si>
  <si>
    <t>空</t>
  </si>
  <si>
    <t>KISHIMOTO</t>
  </si>
  <si>
    <t>00114214922</t>
  </si>
  <si>
    <t>土屋</t>
    <rPh sb="0" eb="2">
      <t>ツチヤ</t>
    </rPh>
    <phoneticPr fontId="0"/>
  </si>
  <si>
    <t>悠翔</t>
    <rPh sb="0" eb="1">
      <t>ユウ</t>
    </rPh>
    <rPh sb="1" eb="2">
      <t>ショウ</t>
    </rPh>
    <phoneticPr fontId="0"/>
  </si>
  <si>
    <t>ﾂﾁﾔ</t>
  </si>
  <si>
    <t>TSUCHIYA</t>
  </si>
  <si>
    <t>00118876738</t>
  </si>
  <si>
    <t>野口</t>
    <rPh sb="0" eb="2">
      <t>ノグチ</t>
    </rPh>
    <phoneticPr fontId="0"/>
  </si>
  <si>
    <t>龍功</t>
    <rPh sb="0" eb="1">
      <t>リュウ</t>
    </rPh>
    <rPh sb="1" eb="2">
      <t>コウ</t>
    </rPh>
    <phoneticPr fontId="0"/>
  </si>
  <si>
    <t>ﾘｭｳｸ</t>
  </si>
  <si>
    <t>NOGUCHI</t>
  </si>
  <si>
    <t>Ryuku</t>
  </si>
  <si>
    <t>00151276729</t>
  </si>
  <si>
    <t>古山</t>
    <rPh sb="0" eb="2">
      <t>フルヤマ</t>
    </rPh>
    <phoneticPr fontId="0"/>
  </si>
  <si>
    <t>尚季</t>
    <rPh sb="0" eb="1">
      <t>ナオ</t>
    </rPh>
    <rPh sb="1" eb="2">
      <t>キ</t>
    </rPh>
    <phoneticPr fontId="0"/>
  </si>
  <si>
    <t>ﾌﾙﾔﾏ</t>
  </si>
  <si>
    <t>ﾅｵｷ</t>
  </si>
  <si>
    <t>FURUYAMA</t>
  </si>
  <si>
    <t>Naoki</t>
  </si>
  <si>
    <t>00131808930</t>
  </si>
  <si>
    <t>鵜野</t>
    <rPh sb="0" eb="2">
      <t>ウノ</t>
    </rPh>
    <phoneticPr fontId="0"/>
  </si>
  <si>
    <t>恵冴</t>
    <rPh sb="0" eb="1">
      <t>ケイ</t>
    </rPh>
    <rPh sb="1" eb="2">
      <t>サエ</t>
    </rPh>
    <phoneticPr fontId="0"/>
  </si>
  <si>
    <t>UNO</t>
  </si>
  <si>
    <t>00148543126</t>
  </si>
  <si>
    <t>田中</t>
    <rPh sb="0" eb="2">
      <t>タナカ</t>
    </rPh>
    <phoneticPr fontId="0"/>
  </si>
  <si>
    <t>智也</t>
    <rPh sb="0" eb="2">
      <t>トモヤ</t>
    </rPh>
    <phoneticPr fontId="0"/>
  </si>
  <si>
    <t>00151276022</t>
  </si>
  <si>
    <t>桑本</t>
    <rPh sb="0" eb="2">
      <t>クワモト</t>
    </rPh>
    <phoneticPr fontId="0"/>
  </si>
  <si>
    <t>慶</t>
    <rPh sb="0" eb="1">
      <t>ケイ</t>
    </rPh>
    <phoneticPr fontId="0"/>
  </si>
  <si>
    <t>ｸﾜﾓﾄ</t>
  </si>
  <si>
    <t>KUWAMOTO</t>
  </si>
  <si>
    <t>00124192524</t>
  </si>
  <si>
    <t>上新</t>
    <rPh sb="0" eb="2">
      <t>ウエシン</t>
    </rPh>
    <phoneticPr fontId="16"/>
  </si>
  <si>
    <t>ｳｴｼﾝ</t>
  </si>
  <si>
    <t>UESHIN</t>
  </si>
  <si>
    <t>00097008529</t>
  </si>
  <si>
    <t>舘野</t>
    <rPh sb="0" eb="2">
      <t>タテノ</t>
    </rPh>
    <phoneticPr fontId="20"/>
  </si>
  <si>
    <t>晃歩</t>
    <rPh sb="0" eb="1">
      <t>コウ</t>
    </rPh>
    <rPh sb="1" eb="2">
      <t>ホ</t>
    </rPh>
    <phoneticPr fontId="20"/>
  </si>
  <si>
    <t>ｱｷﾎ</t>
  </si>
  <si>
    <t>TATENO</t>
  </si>
  <si>
    <t>Akiho</t>
  </si>
  <si>
    <t>00133198126</t>
  </si>
  <si>
    <t>堀井</t>
  </si>
  <si>
    <t>彩未</t>
  </si>
  <si>
    <t>ｱﾔﾐ</t>
  </si>
  <si>
    <t>HORII</t>
  </si>
  <si>
    <t>Ayami</t>
  </si>
  <si>
    <t>00114215317</t>
  </si>
  <si>
    <t>吉田</t>
    <rPh sb="0" eb="2">
      <t>ヨシダ</t>
    </rPh>
    <phoneticPr fontId="0"/>
  </si>
  <si>
    <t>鈴</t>
    <rPh sb="0" eb="1">
      <t>スズ</t>
    </rPh>
    <phoneticPr fontId="0"/>
  </si>
  <si>
    <t>00117970530</t>
  </si>
  <si>
    <t>橋本</t>
  </si>
  <si>
    <t>小春</t>
  </si>
  <si>
    <t>00110610099</t>
  </si>
  <si>
    <t>市川</t>
    <rPh sb="0" eb="2">
      <t>イチカワ</t>
    </rPh>
    <phoneticPr fontId="0"/>
  </si>
  <si>
    <t>さつき</t>
  </si>
  <si>
    <t>ｻﾂｷ</t>
  </si>
  <si>
    <t>Satsuki</t>
  </si>
  <si>
    <t>00126266427</t>
  </si>
  <si>
    <t>椎名</t>
    <rPh sb="0" eb="2">
      <t>シイナ</t>
    </rPh>
    <phoneticPr fontId="0"/>
  </si>
  <si>
    <t>ひまり</t>
  </si>
  <si>
    <t>ｼｲﾅ</t>
  </si>
  <si>
    <t>SHIINA</t>
  </si>
  <si>
    <t>00122594124</t>
  </si>
  <si>
    <t>東</t>
    <rPh sb="0" eb="1">
      <t>アズマ</t>
    </rPh>
    <phoneticPr fontId="0"/>
  </si>
  <si>
    <t>凪沙</t>
    <rPh sb="0" eb="1">
      <t>ナギ</t>
    </rPh>
    <rPh sb="1" eb="2">
      <t>サ</t>
    </rPh>
    <phoneticPr fontId="0"/>
  </si>
  <si>
    <t>00154278734</t>
  </si>
  <si>
    <t>侑大</t>
    <rPh sb="0" eb="2">
      <t>ユウタ</t>
    </rPh>
    <phoneticPr fontId="16"/>
  </si>
  <si>
    <t>00059131827</t>
  </si>
  <si>
    <t>大和市陸協</t>
    <rPh sb="0" eb="3">
      <t>ヤマトシ</t>
    </rPh>
    <rPh sb="3" eb="5">
      <t>リクキョウ</t>
    </rPh>
    <phoneticPr fontId="16"/>
  </si>
  <si>
    <t>00132889334</t>
  </si>
  <si>
    <t>横浜AC</t>
    <rPh sb="0" eb="2">
      <t>ヨコハマ</t>
    </rPh>
    <phoneticPr fontId="16"/>
  </si>
  <si>
    <t>今泉</t>
    <rPh sb="0" eb="2">
      <t>イマイズミ</t>
    </rPh>
    <phoneticPr fontId="16"/>
  </si>
  <si>
    <t>ｲﾏｲｽﾞﾐ</t>
  </si>
  <si>
    <t>Imaizumi</t>
  </si>
  <si>
    <t>00109936028</t>
  </si>
  <si>
    <t>わさほさ</t>
  </si>
  <si>
    <t>上本</t>
  </si>
  <si>
    <t>達也</t>
  </si>
  <si>
    <t>ｳｴﾓﾄ</t>
  </si>
  <si>
    <t>ﾀﾂﾔ</t>
  </si>
  <si>
    <t>Uemoto</t>
  </si>
  <si>
    <t>Tatsuya</t>
  </si>
  <si>
    <t>00030023412</t>
  </si>
  <si>
    <t>横河電機陸上部</t>
  </si>
  <si>
    <t>0</t>
  </si>
  <si>
    <t>優空</t>
    <rPh sb="0" eb="2">
      <t>ユウク</t>
    </rPh>
    <phoneticPr fontId="16"/>
  </si>
  <si>
    <t>ﾕｳｸ</t>
  </si>
  <si>
    <t>Euc</t>
  </si>
  <si>
    <t>00156086834</t>
  </si>
  <si>
    <t>清瀬五中</t>
    <phoneticPr fontId="1"/>
  </si>
  <si>
    <t>小堀</t>
    <rPh sb="0" eb="2">
      <t>コボリ</t>
    </rPh>
    <phoneticPr fontId="16"/>
  </si>
  <si>
    <t>進也</t>
    <rPh sb="0" eb="2">
      <t>シンヤ</t>
    </rPh>
    <phoneticPr fontId="16"/>
  </si>
  <si>
    <t>ｺﾎﾞﾘ</t>
  </si>
  <si>
    <t>Kobori</t>
  </si>
  <si>
    <t>Shinya</t>
  </si>
  <si>
    <t>00038696840</t>
  </si>
  <si>
    <t>祐樹</t>
  </si>
  <si>
    <t>Yuuki</t>
  </si>
  <si>
    <t>00030018315</t>
  </si>
  <si>
    <t>堀江</t>
  </si>
  <si>
    <t>凜星</t>
  </si>
  <si>
    <t>ﾎﾘｴ</t>
  </si>
  <si>
    <t>Horie</t>
  </si>
  <si>
    <t>00030028922</t>
  </si>
  <si>
    <t>目黒</t>
    <rPh sb="0" eb="2">
      <t>メグロ</t>
    </rPh>
    <phoneticPr fontId="16"/>
  </si>
  <si>
    <t>蓮大</t>
    <rPh sb="0" eb="1">
      <t>レン</t>
    </rPh>
    <rPh sb="1" eb="2">
      <t>ダイ</t>
    </rPh>
    <phoneticPr fontId="16"/>
  </si>
  <si>
    <t>ﾒｸﾞﾛ</t>
  </si>
  <si>
    <t>ﾚﾝﾀ</t>
  </si>
  <si>
    <t>Meguro</t>
  </si>
  <si>
    <t>Renta</t>
  </si>
  <si>
    <t>S00432</t>
  </si>
  <si>
    <t>平塚</t>
  </si>
  <si>
    <t>玄空</t>
  </si>
  <si>
    <t>ﾋﾗﾂｶ</t>
  </si>
  <si>
    <t>ｹﾞﾝｸｳ</t>
  </si>
  <si>
    <t>HIRATSUKA</t>
  </si>
  <si>
    <t>Genku</t>
  </si>
  <si>
    <t>00033480018</t>
  </si>
  <si>
    <t>日本大</t>
    <phoneticPr fontId="1"/>
  </si>
  <si>
    <t>熊田</t>
    <rPh sb="0" eb="2">
      <t>クマタ</t>
    </rPh>
    <phoneticPr fontId="16"/>
  </si>
  <si>
    <t>寛</t>
    <rPh sb="0" eb="1">
      <t>カン</t>
    </rPh>
    <phoneticPr fontId="16"/>
  </si>
  <si>
    <t>ｸﾏﾀ</t>
  </si>
  <si>
    <t>ｶﾝ</t>
  </si>
  <si>
    <t>Kumata</t>
  </si>
  <si>
    <t>Kan</t>
  </si>
  <si>
    <t>00134672225</t>
  </si>
  <si>
    <t>細渕</t>
  </si>
  <si>
    <t>希</t>
  </si>
  <si>
    <t>ﾎｿﾌﾞﾁ</t>
  </si>
  <si>
    <t>Hosobuchi</t>
  </si>
  <si>
    <t>Ｎozomi</t>
  </si>
  <si>
    <t>C290392</t>
  </si>
  <si>
    <t>中1</t>
  </si>
  <si>
    <t>涼平</t>
  </si>
  <si>
    <t>00090743831</t>
  </si>
  <si>
    <t>明治学院大</t>
  </si>
  <si>
    <t>牧</t>
  </si>
  <si>
    <t>功大</t>
  </si>
  <si>
    <t>ﾏｷ</t>
  </si>
  <si>
    <t>Maki</t>
  </si>
  <si>
    <t>B00969</t>
  </si>
  <si>
    <t>用賀陸上</t>
  </si>
  <si>
    <t>田畑</t>
    <rPh sb="0" eb="2">
      <t>タバタ</t>
    </rPh>
    <phoneticPr fontId="16"/>
  </si>
  <si>
    <t>ﾀﾊﾞﾀ</t>
  </si>
  <si>
    <t>Tabata</t>
  </si>
  <si>
    <t>00163767232</t>
  </si>
  <si>
    <t>颯杜</t>
    <rPh sb="0" eb="1">
      <t>ハヤト</t>
    </rPh>
    <rPh sb="1" eb="2">
      <t>モリ</t>
    </rPh>
    <phoneticPr fontId="16"/>
  </si>
  <si>
    <t>Ishikawa</t>
  </si>
  <si>
    <t>尾脇</t>
    <rPh sb="0" eb="2">
      <t>オワキ</t>
    </rPh>
    <phoneticPr fontId="16"/>
  </si>
  <si>
    <t>紗世子</t>
    <rPh sb="0" eb="3">
      <t>サヨコ</t>
    </rPh>
    <phoneticPr fontId="16"/>
  </si>
  <si>
    <t>ｵﾜｷ</t>
  </si>
  <si>
    <t>ｻﾖｺ</t>
  </si>
  <si>
    <t>OWAKI</t>
  </si>
  <si>
    <t>SAYOKO</t>
  </si>
  <si>
    <t>多衣子</t>
    <rPh sb="0" eb="3">
      <t>タエコ</t>
    </rPh>
    <phoneticPr fontId="16"/>
  </si>
  <si>
    <t>ﾀｴｺ</t>
  </si>
  <si>
    <t>TAEKO</t>
  </si>
  <si>
    <t>第77回申し込み集計</t>
    <rPh sb="0" eb="1">
      <t>ダイ</t>
    </rPh>
    <rPh sb="3" eb="4">
      <t>カイ</t>
    </rPh>
    <rPh sb="4" eb="5">
      <t>モウ</t>
    </rPh>
    <rPh sb="6" eb="7">
      <t>コ</t>
    </rPh>
    <rPh sb="8" eb="10">
      <t>シュウケイ</t>
    </rPh>
    <phoneticPr fontId="1"/>
  </si>
  <si>
    <t>エントリーシートは一度ダウンロードし団体名（または代表者名）を入れて保存してから作成したものを送付する。</t>
    <phoneticPr fontId="1"/>
  </si>
  <si>
    <t>エントリーシートは一度ダウンロードし団体名（または代表者名）を入れて保存してから作成したものを送付する。</t>
    <phoneticPr fontId="1"/>
  </si>
  <si>
    <t>エントリーシートは下表の記載例を参照し必要事項を記入する。</t>
    <phoneticPr fontId="1"/>
  </si>
  <si>
    <t>エントリー費　合　計</t>
    <rPh sb="5" eb="6">
      <t>ヒ</t>
    </rPh>
    <rPh sb="7" eb="8">
      <t>ゴウ</t>
    </rPh>
    <rPh sb="9" eb="10">
      <t>ケイ</t>
    </rPh>
    <phoneticPr fontId="1"/>
  </si>
  <si>
    <t>高校生</t>
    <rPh sb="0" eb="2">
      <t>コウコウ</t>
    </rPh>
    <rPh sb="2" eb="3">
      <t>セイ</t>
    </rPh>
    <phoneticPr fontId="1"/>
  </si>
  <si>
    <t xml:space="preserve">共通800m </t>
    <rPh sb="0" eb="2">
      <t>キョウツウ</t>
    </rPh>
    <phoneticPr fontId="1"/>
  </si>
  <si>
    <t xml:space="preserve">中学1年100m </t>
    <rPh sb="3" eb="4">
      <t>ネン</t>
    </rPh>
    <phoneticPr fontId="1"/>
  </si>
  <si>
    <t xml:space="preserve">中学共通100m </t>
    <rPh sb="2" eb="4">
      <t>キョウツウ</t>
    </rPh>
    <phoneticPr fontId="1"/>
  </si>
  <si>
    <t xml:space="preserve">中学共通200m </t>
    <rPh sb="2" eb="4">
      <t>キョウツウ</t>
    </rPh>
    <phoneticPr fontId="1"/>
  </si>
  <si>
    <t xml:space="preserve">中学1年800m </t>
    <rPh sb="3" eb="4">
      <t>ネン</t>
    </rPh>
    <phoneticPr fontId="1"/>
  </si>
  <si>
    <t xml:space="preserve">小学1・2年50m </t>
    <rPh sb="5" eb="6">
      <t>ネン</t>
    </rPh>
    <phoneticPr fontId="1"/>
  </si>
  <si>
    <t xml:space="preserve">小学3・4年100m </t>
    <rPh sb="5" eb="6">
      <t>ネン</t>
    </rPh>
    <phoneticPr fontId="1"/>
  </si>
  <si>
    <t xml:space="preserve">走高跳 </t>
    <phoneticPr fontId="1"/>
  </si>
  <si>
    <t xml:space="preserve">走幅跳 </t>
    <phoneticPr fontId="1"/>
  </si>
  <si>
    <t xml:space="preserve">砲丸投 </t>
    <phoneticPr fontId="1"/>
  </si>
  <si>
    <t>砲丸投</t>
    <rPh sb="0" eb="3">
      <t>ホウガンナ</t>
    </rPh>
    <phoneticPr fontId="1"/>
  </si>
  <si>
    <t>100m</t>
    <phoneticPr fontId="1"/>
  </si>
  <si>
    <t xml:space="preserve">200m </t>
    <phoneticPr fontId="1"/>
  </si>
  <si>
    <t xml:space="preserve">400m </t>
    <phoneticPr fontId="1"/>
  </si>
  <si>
    <t>1500m</t>
    <phoneticPr fontId="1"/>
  </si>
  <si>
    <t>5000ｍ</t>
    <phoneticPr fontId="1"/>
  </si>
  <si>
    <t xml:space="preserve">走高跳 </t>
    <rPh sb="1" eb="2">
      <t>タカ</t>
    </rPh>
    <phoneticPr fontId="1"/>
  </si>
  <si>
    <t xml:space="preserve">中学共通800m </t>
    <rPh sb="0" eb="2">
      <t>チュウガク</t>
    </rPh>
    <rPh sb="2" eb="4">
      <t>キョウツウ</t>
    </rPh>
    <phoneticPr fontId="1"/>
  </si>
  <si>
    <t xml:space="preserve">40歳以上100m </t>
    <phoneticPr fontId="1"/>
  </si>
  <si>
    <t>共通100m</t>
    <rPh sb="0" eb="2">
      <t>キョウツウ</t>
    </rPh>
    <phoneticPr fontId="1"/>
  </si>
  <si>
    <t xml:space="preserve">共通100m </t>
    <rPh sb="0" eb="2">
      <t>キョウツウ</t>
    </rPh>
    <phoneticPr fontId="1"/>
  </si>
  <si>
    <t xml:space="preserve">共通200m </t>
    <phoneticPr fontId="1"/>
  </si>
  <si>
    <t xml:space="preserve">共通400m </t>
    <phoneticPr fontId="1"/>
  </si>
  <si>
    <t xml:space="preserve">50歳以上5000m </t>
    <phoneticPr fontId="1"/>
  </si>
  <si>
    <t xml:space="preserve">共通5000m </t>
    <phoneticPr fontId="1"/>
  </si>
  <si>
    <t xml:space="preserve">共通1500m </t>
    <phoneticPr fontId="1"/>
  </si>
  <si>
    <t xml:space="preserve">中学1年1500m </t>
    <rPh sb="3" eb="4">
      <t>ネン</t>
    </rPh>
    <phoneticPr fontId="1"/>
  </si>
  <si>
    <t xml:space="preserve">中学共通400m </t>
    <rPh sb="2" eb="4">
      <t>キョウツウ</t>
    </rPh>
    <phoneticPr fontId="1"/>
  </si>
  <si>
    <t xml:space="preserve">50-69歳砲丸投 </t>
    <phoneticPr fontId="1"/>
  </si>
  <si>
    <t xml:space="preserve">70歳以上砲丸投 </t>
    <phoneticPr fontId="1"/>
  </si>
  <si>
    <t xml:space="preserve">共通1500m </t>
    <rPh sb="0" eb="2">
      <t>キョウツウ</t>
    </rPh>
    <phoneticPr fontId="1"/>
  </si>
  <si>
    <t>200m</t>
    <phoneticPr fontId="1"/>
  </si>
  <si>
    <t>4×100ｍ</t>
    <phoneticPr fontId="1"/>
  </si>
  <si>
    <t>オープン女子</t>
    <rPh sb="4" eb="6">
      <t>ジョシ</t>
    </rPh>
    <phoneticPr fontId="1"/>
  </si>
  <si>
    <t xml:space="preserve">共通砲丸投 </t>
    <rPh sb="0" eb="2">
      <t>キョウツウ</t>
    </rPh>
    <rPh sb="2" eb="5">
      <t>ホウガンナゲ</t>
    </rPh>
    <phoneticPr fontId="1"/>
  </si>
  <si>
    <t>800m</t>
    <phoneticPr fontId="1"/>
  </si>
  <si>
    <t>5000m</t>
    <phoneticPr fontId="1"/>
  </si>
  <si>
    <t xml:space="preserve">共通１00m </t>
    <rPh sb="0" eb="2">
      <t>キョウツウ</t>
    </rPh>
    <phoneticPr fontId="1"/>
  </si>
  <si>
    <t>列1</t>
  </si>
  <si>
    <t>列2</t>
  </si>
  <si>
    <t>リレーﾁｰﾑ名・番号</t>
    <rPh sb="6" eb="7">
      <t>メイ</t>
    </rPh>
    <rPh sb="8" eb="10">
      <t>バンゴウ</t>
    </rPh>
    <phoneticPr fontId="1"/>
  </si>
  <si>
    <t>共通1500m</t>
    <phoneticPr fontId="1"/>
  </si>
  <si>
    <t>共通100m</t>
    <phoneticPr fontId="1"/>
  </si>
  <si>
    <t xml:space="preserve">共通走幅跳 </t>
    <rPh sb="0" eb="2">
      <t>キョウツウ</t>
    </rPh>
    <rPh sb="2" eb="3">
      <t>ソウ</t>
    </rPh>
    <phoneticPr fontId="1"/>
  </si>
  <si>
    <t>50歳以上砲丸投</t>
    <rPh sb="5" eb="8">
      <t>ホウガンナゲ</t>
    </rPh>
    <phoneticPr fontId="1"/>
  </si>
  <si>
    <t xml:space="preserve">60歳以上100m </t>
    <rPh sb="2" eb="3">
      <t>サイ</t>
    </rPh>
    <rPh sb="3" eb="5">
      <t>イジョウ</t>
    </rPh>
    <phoneticPr fontId="1"/>
  </si>
  <si>
    <t xml:space="preserve">40歳以上100m </t>
    <rPh sb="2" eb="5">
      <t>サイイジョウ</t>
    </rPh>
    <phoneticPr fontId="1"/>
  </si>
  <si>
    <t xml:space="preserve">共通5000m </t>
    <rPh sb="0" eb="2">
      <t>キョウツウ</t>
    </rPh>
    <phoneticPr fontId="1"/>
  </si>
  <si>
    <t>姓</t>
    <phoneticPr fontId="1"/>
  </si>
  <si>
    <t>非公認の部</t>
    <rPh sb="0" eb="3">
      <t>ヒコウニン</t>
    </rPh>
    <rPh sb="4" eb="5">
      <t>ブ</t>
    </rPh>
    <phoneticPr fontId="1"/>
  </si>
  <si>
    <t>第79回杉並区区民スポーツ祭秋季大会陸上競技大会・ 　第9回記録会　非公認の部エントリーシート</t>
    <rPh sb="27" eb="28">
      <t>ダイ</t>
    </rPh>
    <rPh sb="29" eb="30">
      <t>カイ</t>
    </rPh>
    <rPh sb="30" eb="33">
      <t>キロクカイ</t>
    </rPh>
    <rPh sb="34" eb="37">
      <t>ヒコウニン</t>
    </rPh>
    <rPh sb="38" eb="39">
      <t>ブ</t>
    </rPh>
    <phoneticPr fontId="1"/>
  </si>
  <si>
    <t>列3</t>
  </si>
  <si>
    <t>列4</t>
  </si>
  <si>
    <t>列5</t>
  </si>
  <si>
    <t>列6</t>
  </si>
  <si>
    <t>列7</t>
  </si>
  <si>
    <t>列8</t>
  </si>
  <si>
    <t>列9</t>
  </si>
  <si>
    <t>列10</t>
  </si>
  <si>
    <t>共通1500m</t>
  </si>
  <si>
    <t>列11</t>
  </si>
  <si>
    <t>1)　2026年度日本陸上競技連盟競技規則及び本大会申し合わせ事項による。</t>
    <phoneticPr fontId="1"/>
  </si>
  <si>
    <t>エントリーシートはパスワード付き・PDF変換は不可　　Excelシートのまま添付する</t>
    <rPh sb="38" eb="40">
      <t>テンプ</t>
    </rPh>
    <phoneticPr fontId="1"/>
  </si>
  <si>
    <t>他のデータからの貼り付けはしない（データを集計するときにエラーになる）</t>
    <phoneticPr fontId="1"/>
  </si>
  <si>
    <t>日本陸連に登録していない場合はオープンで１００ｍ１５００ｍにエントリーできる</t>
    <phoneticPr fontId="1"/>
  </si>
  <si>
    <t>　　　　　エントリー方法について</t>
    <rPh sb="10" eb="12">
      <t>ホウホウ</t>
    </rPh>
    <phoneticPr fontId="1"/>
  </si>
  <si>
    <t>第79回杉並区区民スポーツ祭秋季大会陸上競技大会・第9回記録会　非公認の部エントリーシート</t>
    <rPh sb="25" eb="26">
      <t>ダイ</t>
    </rPh>
    <rPh sb="27" eb="28">
      <t>カイ</t>
    </rPh>
    <rPh sb="28" eb="31">
      <t>キロクカイ</t>
    </rPh>
    <rPh sb="32" eb="35">
      <t>ヒコウニン</t>
    </rPh>
    <rPh sb="36" eb="37">
      <t>ブ</t>
    </rPh>
    <phoneticPr fontId="1"/>
  </si>
  <si>
    <t>共通1500ｍ</t>
    <phoneticPr fontId="1"/>
  </si>
  <si>
    <t>◎申込書は加工せず(ﾊﾟｽﾜｰﾄﾞ付き・PDF変換は不可)Excelシートのまま添付してください。</t>
    <phoneticPr fontId="1"/>
  </si>
  <si>
    <t>連絡先</t>
    <rPh sb="0" eb="3">
      <t>レンラクサキ</t>
    </rPh>
    <phoneticPr fontId="1"/>
  </si>
  <si>
    <t>氏名</t>
    <rPh sb="0" eb="2">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</si>
</sst>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2"/>
      <name val="ＭＳ Ｐゴシック"/>
      <family val="3"/>
      <charset val="128"/>
    </font>
    <font>
      <sz val="6"/>
      <name val="ＭＳ Ｐゴシック"/>
      <family val="3"/>
      <charset val="128"/>
    </font>
    <font>
      <b/>
      <i/>
      <sz val="12"/>
      <color theme="1"/>
      <name val="ＭＳ Ｐゴシック"/>
      <family val="3"/>
      <charset val="128"/>
      <scheme val="minor"/>
    </font>
    <font>
      <sz val="11"/>
      <color theme="1"/>
      <name val="HGP明朝E"/>
      <family val="1"/>
      <charset val="128"/>
    </font>
    <font>
      <sz val="9.5"/>
      <color theme="1"/>
      <name val="HGP明朝E"/>
      <family val="1"/>
      <charset val="128"/>
    </font>
    <font>
      <sz val="9"/>
      <color theme="1"/>
      <name val="HGP明朝E"/>
      <family val="1"/>
      <charset val="128"/>
    </font>
    <font>
      <sz val="11"/>
      <color theme="3"/>
      <name val="ＭＳ Ｐゴシック"/>
      <family val="3"/>
      <charset val="128"/>
      <scheme val="minor"/>
    </font>
    <font>
      <b/>
      <sz val="11"/>
      <color rgb="FFFF0000"/>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b/>
      <sz val="11"/>
      <color theme="1"/>
      <name val="ＭＳ Ｐゴシック"/>
      <family val="3"/>
      <charset val="128"/>
      <scheme val="minor"/>
    </font>
    <font>
      <b/>
      <sz val="16"/>
      <name val="ＭＳ Ｐゴシック"/>
      <family val="3"/>
      <charset val="128"/>
      <scheme val="minor"/>
    </font>
    <font>
      <b/>
      <sz val="14"/>
      <color rgb="FFFF0000"/>
      <name val="ＭＳ Ｐゴシック"/>
      <family val="3"/>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sz val="11"/>
      <color rgb="FF9C0006"/>
      <name val="ＭＳ Ｐゴシック"/>
      <family val="2"/>
      <charset val="128"/>
      <scheme val="minor"/>
    </font>
    <font>
      <sz val="14"/>
      <name val="ＭＳ Ｐゴシック"/>
      <family val="3"/>
      <charset val="128"/>
      <scheme val="minor"/>
    </font>
    <font>
      <b/>
      <sz val="12"/>
      <name val="ＭＳ Ｐゴシック"/>
      <family val="3"/>
      <charset val="128"/>
    </font>
    <font>
      <u/>
      <sz val="11"/>
      <color theme="10"/>
      <name val="ＭＳ Ｐゴシック"/>
      <family val="2"/>
      <charset val="128"/>
      <scheme val="minor"/>
    </font>
    <font>
      <b/>
      <sz val="11"/>
      <name val="ＭＳ Ｐゴシック"/>
      <family val="3"/>
      <charset val="128"/>
      <scheme val="minor"/>
    </font>
    <font>
      <b/>
      <sz val="11"/>
      <color theme="3"/>
      <name val="ＭＳ Ｐゴシック"/>
      <family val="3"/>
      <charset val="128"/>
      <scheme val="minor"/>
    </font>
    <font>
      <b/>
      <sz val="12"/>
      <color theme="1"/>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b/>
      <sz val="12"/>
      <color theme="3"/>
      <name val="ＭＳ Ｐゴシック"/>
      <family val="3"/>
      <charset val="128"/>
      <scheme val="minor"/>
    </font>
    <font>
      <b/>
      <sz val="12"/>
      <color theme="1"/>
      <name val="ＭＳ Ｐ明朝"/>
      <family val="1"/>
      <charset val="128"/>
    </font>
    <font>
      <b/>
      <sz val="12"/>
      <color rgb="FFFF0000"/>
      <name val="ＭＳ Ｐ明朝"/>
      <family val="1"/>
      <charset val="128"/>
    </font>
    <font>
      <sz val="16"/>
      <name val="ＭＳ Ｐ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CCFF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theme="6"/>
      </left>
      <right style="thin">
        <color theme="6"/>
      </right>
      <top style="thin">
        <color theme="6"/>
      </top>
      <bottom style="medium">
        <color theme="6"/>
      </bottom>
      <diagonal/>
    </border>
    <border diagonalDown="1">
      <left style="dashed">
        <color indexed="64"/>
      </left>
      <right style="dashed">
        <color indexed="64"/>
      </right>
      <top style="thin">
        <color indexed="64"/>
      </top>
      <bottom style="thin">
        <color indexed="64"/>
      </bottom>
      <diagonal style="medium">
        <color indexed="64"/>
      </diagonal>
    </border>
    <border diagonalDown="1">
      <left style="dashed">
        <color indexed="64"/>
      </left>
      <right style="dashed">
        <color indexed="64"/>
      </right>
      <top style="thin">
        <color indexed="64"/>
      </top>
      <bottom style="thin">
        <color indexed="64"/>
      </bottom>
      <diagonal style="thick">
        <color indexed="64"/>
      </diagonal>
    </border>
    <border diagonalDown="1">
      <left style="dashed">
        <color indexed="64"/>
      </left>
      <right style="thin">
        <color indexed="64"/>
      </right>
      <top style="thin">
        <color indexed="64"/>
      </top>
      <bottom style="thin">
        <color indexed="64"/>
      </bottom>
      <diagonal style="medium">
        <color indexed="64"/>
      </diagonal>
    </border>
    <border diagonalDown="1">
      <left style="thin">
        <color indexed="64"/>
      </left>
      <right style="dashed">
        <color indexed="64"/>
      </right>
      <top style="thin">
        <color indexed="64"/>
      </top>
      <bottom style="thin">
        <color indexed="64"/>
      </bottom>
      <diagonal style="medium">
        <color indexed="64"/>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108">
    <xf numFmtId="0" fontId="0" fillId="0" borderId="0" xfId="0">
      <alignment vertical="center"/>
    </xf>
    <xf numFmtId="0" fontId="0" fillId="0" borderId="0" xfId="0" applyAlignment="1">
      <alignment horizontal="center" vertical="center"/>
    </xf>
    <xf numFmtId="0" fontId="5" fillId="0" borderId="0" xfId="0" applyFont="1">
      <alignment vertical="center"/>
    </xf>
    <xf numFmtId="0" fontId="0" fillId="0" borderId="1" xfId="0" applyBorder="1" applyAlignment="1">
      <alignment horizontal="center" vertical="center"/>
    </xf>
    <xf numFmtId="0" fontId="6" fillId="0" borderId="1" xfId="0" applyFont="1" applyBorder="1" applyAlignment="1">
      <alignment horizontal="center"/>
    </xf>
    <xf numFmtId="0" fontId="7" fillId="0" borderId="1" xfId="0" applyFont="1" applyBorder="1" applyAlignment="1">
      <alignment horizontal="center"/>
    </xf>
    <xf numFmtId="0" fontId="8" fillId="0" borderId="1" xfId="0" applyFont="1" applyBorder="1" applyAlignment="1">
      <alignment horizontal="center"/>
    </xf>
    <xf numFmtId="0" fontId="0" fillId="0" borderId="1" xfId="0" applyBorder="1">
      <alignment vertical="center"/>
    </xf>
    <xf numFmtId="49" fontId="0" fillId="0" borderId="1" xfId="0" applyNumberFormat="1" applyBorder="1">
      <alignment vertical="center"/>
    </xf>
    <xf numFmtId="49" fontId="0" fillId="0" borderId="1" xfId="0" applyNumberFormat="1" applyBorder="1" applyAlignment="1">
      <alignment horizontal="center" vertical="center"/>
    </xf>
    <xf numFmtId="0" fontId="2" fillId="3" borderId="1" xfId="0" applyFont="1" applyFill="1" applyBorder="1" applyAlignment="1">
      <alignment vertical="center" shrinkToFit="1"/>
    </xf>
    <xf numFmtId="0" fontId="2" fillId="3" borderId="0" xfId="0" applyFont="1" applyFill="1" applyAlignment="1">
      <alignment vertical="center" shrinkToFit="1"/>
    </xf>
    <xf numFmtId="0" fontId="2" fillId="3" borderId="0" xfId="0" applyFont="1" applyFill="1">
      <alignment vertical="center"/>
    </xf>
    <xf numFmtId="0" fontId="2" fillId="3" borderId="0" xfId="0" applyFont="1" applyFill="1" applyAlignment="1">
      <alignment horizontal="center" vertical="center" shrinkToFit="1"/>
    </xf>
    <xf numFmtId="0" fontId="2" fillId="3" borderId="1"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0" xfId="0" applyFont="1" applyFill="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 xfId="0" applyFont="1" applyFill="1" applyBorder="1">
      <alignment vertical="center"/>
    </xf>
    <xf numFmtId="0" fontId="2" fillId="3" borderId="0" xfId="0" applyFont="1" applyFill="1" applyAlignment="1">
      <alignment horizontal="left" vertical="center" shrinkToFit="1"/>
    </xf>
    <xf numFmtId="49" fontId="2" fillId="3" borderId="1" xfId="0" applyNumberFormat="1" applyFont="1" applyFill="1" applyBorder="1" applyAlignment="1">
      <alignment vertical="center" shrinkToFit="1"/>
    </xf>
    <xf numFmtId="49" fontId="2" fillId="3" borderId="2" xfId="0" applyNumberFormat="1" applyFont="1" applyFill="1" applyBorder="1" applyAlignment="1">
      <alignment vertical="center" shrinkToFit="1"/>
    </xf>
    <xf numFmtId="49" fontId="2" fillId="3" borderId="0" xfId="0" applyNumberFormat="1" applyFont="1" applyFill="1" applyAlignment="1">
      <alignment vertical="center" shrinkToFit="1"/>
    </xf>
    <xf numFmtId="0" fontId="2" fillId="4" borderId="0" xfId="0" applyFont="1" applyFill="1" applyAlignment="1">
      <alignment vertical="center" shrinkToFit="1"/>
    </xf>
    <xf numFmtId="0" fontId="2" fillId="2" borderId="0" xfId="0" applyFont="1" applyFill="1" applyAlignment="1">
      <alignment vertical="center" shrinkToFit="1"/>
    </xf>
    <xf numFmtId="0" fontId="2" fillId="5" borderId="1" xfId="0" applyFont="1" applyFill="1" applyBorder="1" applyAlignment="1">
      <alignment vertical="center" shrinkToFit="1"/>
    </xf>
    <xf numFmtId="0" fontId="2" fillId="5" borderId="1" xfId="0" applyFont="1" applyFill="1" applyBorder="1" applyAlignment="1">
      <alignment horizontal="center" vertical="center" shrinkToFit="1"/>
    </xf>
    <xf numFmtId="0" fontId="2" fillId="5" borderId="2" xfId="0" applyFont="1" applyFill="1" applyBorder="1" applyAlignment="1">
      <alignment vertical="center" shrinkToFit="1"/>
    </xf>
    <xf numFmtId="0" fontId="0" fillId="5" borderId="0" xfId="0" applyFill="1">
      <alignment vertical="center"/>
    </xf>
    <xf numFmtId="0" fontId="12" fillId="3" borderId="15" xfId="0" applyFont="1" applyFill="1" applyBorder="1" applyAlignment="1">
      <alignment vertical="center" shrinkToFit="1"/>
    </xf>
    <xf numFmtId="0" fontId="2" fillId="3" borderId="15" xfId="0" applyFont="1" applyFill="1" applyBorder="1" applyAlignment="1">
      <alignment shrinkToFit="1"/>
    </xf>
    <xf numFmtId="0" fontId="2" fillId="6" borderId="8" xfId="0" applyFont="1" applyFill="1" applyBorder="1">
      <alignment vertical="center"/>
    </xf>
    <xf numFmtId="0" fontId="2" fillId="6" borderId="3" xfId="0" applyFont="1" applyFill="1" applyBorder="1">
      <alignment vertical="center"/>
    </xf>
    <xf numFmtId="0" fontId="0" fillId="0" borderId="5" xfId="0" applyBorder="1" applyAlignment="1">
      <alignment horizontal="center" vertical="center"/>
    </xf>
    <xf numFmtId="0" fontId="9" fillId="3" borderId="0" xfId="0" applyFont="1" applyFill="1" applyAlignment="1">
      <alignment vertical="center" shrinkToFit="1"/>
    </xf>
    <xf numFmtId="0" fontId="13" fillId="0" borderId="0" xfId="0" applyFont="1">
      <alignment vertical="center"/>
    </xf>
    <xf numFmtId="0" fontId="0" fillId="0" borderId="0" xfId="0" quotePrefix="1">
      <alignment vertical="center"/>
    </xf>
    <xf numFmtId="0" fontId="21" fillId="5" borderId="0" xfId="0" applyFont="1" applyFill="1" applyAlignment="1">
      <alignment vertical="center" shrinkToFit="1"/>
    </xf>
    <xf numFmtId="0" fontId="21" fillId="3" borderId="0" xfId="0" applyFont="1" applyFill="1" applyAlignment="1">
      <alignment horizontal="left" vertical="center" shrinkToFit="1"/>
    </xf>
    <xf numFmtId="0" fontId="21" fillId="3" borderId="0" xfId="0" applyFont="1" applyFill="1" applyAlignment="1">
      <alignment vertical="center" shrinkToFit="1"/>
    </xf>
    <xf numFmtId="0" fontId="21" fillId="3" borderId="0" xfId="0" applyFont="1" applyFill="1" applyAlignment="1">
      <alignment horizontal="center" vertical="center" shrinkToFit="1"/>
    </xf>
    <xf numFmtId="0" fontId="24" fillId="3" borderId="16" xfId="0" applyFont="1" applyFill="1" applyBorder="1" applyAlignment="1">
      <alignment vertical="center" shrinkToFit="1"/>
    </xf>
    <xf numFmtId="0" fontId="24" fillId="3" borderId="1" xfId="0" applyFont="1" applyFill="1" applyBorder="1" applyAlignment="1">
      <alignment horizontal="center" vertical="center" shrinkToFit="1"/>
    </xf>
    <xf numFmtId="0" fontId="13" fillId="0" borderId="0" xfId="0" applyFont="1" applyAlignment="1">
      <alignment horizontal="center" vertical="center"/>
    </xf>
    <xf numFmtId="0" fontId="24" fillId="3" borderId="0" xfId="0" applyFont="1" applyFill="1">
      <alignment vertical="center"/>
    </xf>
    <xf numFmtId="0" fontId="24" fillId="0" borderId="0" xfId="0" applyFont="1">
      <alignment vertical="center"/>
    </xf>
    <xf numFmtId="0" fontId="13" fillId="0" borderId="0" xfId="0" applyFont="1" applyAlignment="1">
      <alignment horizontal="left" vertical="center"/>
    </xf>
    <xf numFmtId="0" fontId="25" fillId="3" borderId="0" xfId="0" applyFont="1" applyFill="1">
      <alignment vertical="center"/>
    </xf>
    <xf numFmtId="0" fontId="10" fillId="0" borderId="0" xfId="0" applyFont="1" applyAlignment="1">
      <alignment horizontal="center" vertical="center"/>
    </xf>
    <xf numFmtId="0" fontId="13" fillId="5" borderId="0" xfId="0" applyFont="1" applyFill="1">
      <alignment vertical="center"/>
    </xf>
    <xf numFmtId="0" fontId="13" fillId="0" borderId="0" xfId="0" applyFont="1" applyAlignment="1">
      <alignment vertical="center" shrinkToFit="1"/>
    </xf>
    <xf numFmtId="0" fontId="13" fillId="0" borderId="0" xfId="0" applyFont="1" applyAlignment="1">
      <alignment horizontal="center" vertical="center" shrinkToFit="1"/>
    </xf>
    <xf numFmtId="0" fontId="25" fillId="3" borderId="0" xfId="0" applyFont="1" applyFill="1" applyAlignment="1">
      <alignment horizontal="center" vertical="center" shrinkToFit="1"/>
    </xf>
    <xf numFmtId="0" fontId="25" fillId="3" borderId="1" xfId="0" applyFont="1" applyFill="1" applyBorder="1" applyAlignment="1">
      <alignment horizontal="center" vertical="center" shrinkToFit="1"/>
    </xf>
    <xf numFmtId="0" fontId="25" fillId="3" borderId="0" xfId="0" applyFont="1" applyFill="1" applyAlignment="1">
      <alignment vertical="center" shrinkToFit="1"/>
    </xf>
    <xf numFmtId="0" fontId="24" fillId="3" borderId="0" xfId="0" applyFont="1" applyFill="1" applyAlignment="1">
      <alignment vertical="center" shrinkToFit="1"/>
    </xf>
    <xf numFmtId="0" fontId="24" fillId="0" borderId="0" xfId="0" applyFont="1" applyAlignment="1">
      <alignment vertical="center" shrinkToFit="1"/>
    </xf>
    <xf numFmtId="0" fontId="13" fillId="3" borderId="0" xfId="0" applyFont="1" applyFill="1">
      <alignment vertical="center"/>
    </xf>
    <xf numFmtId="0" fontId="26" fillId="0" borderId="0" xfId="0" applyFont="1">
      <alignment vertical="center"/>
    </xf>
    <xf numFmtId="0" fontId="26" fillId="0" borderId="0" xfId="0" applyFont="1" applyAlignment="1">
      <alignment horizontal="center" vertical="center"/>
    </xf>
    <xf numFmtId="0" fontId="27" fillId="3" borderId="0" xfId="0" applyFont="1" applyFill="1">
      <alignment vertical="center"/>
    </xf>
    <xf numFmtId="0" fontId="27" fillId="0" borderId="0" xfId="0" applyFont="1">
      <alignment vertical="center"/>
    </xf>
    <xf numFmtId="0" fontId="28" fillId="0" borderId="0" xfId="0" applyFont="1">
      <alignment vertical="center"/>
    </xf>
    <xf numFmtId="0" fontId="29" fillId="3" borderId="0" xfId="0" applyFont="1" applyFill="1">
      <alignment vertical="center"/>
    </xf>
    <xf numFmtId="0" fontId="28"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14" fillId="3" borderId="0" xfId="0" applyFont="1" applyFill="1" applyAlignment="1">
      <alignment horizontal="left" vertical="center" shrinkToFit="1"/>
    </xf>
    <xf numFmtId="0" fontId="2" fillId="3" borderId="16" xfId="0" applyFont="1" applyFill="1" applyBorder="1" applyAlignment="1">
      <alignment vertical="center" shrinkToFit="1"/>
    </xf>
    <xf numFmtId="0" fontId="27" fillId="0" borderId="0" xfId="0" applyFont="1" applyAlignment="1">
      <alignment horizontal="center" vertical="center"/>
    </xf>
    <xf numFmtId="0" fontId="2" fillId="6" borderId="17" xfId="0" applyFont="1" applyFill="1" applyBorder="1">
      <alignment vertical="center"/>
    </xf>
    <xf numFmtId="0" fontId="2" fillId="6" borderId="18" xfId="0" applyFont="1" applyFill="1" applyBorder="1">
      <alignment vertical="center"/>
    </xf>
    <xf numFmtId="0" fontId="2" fillId="6" borderId="19" xfId="0" applyFont="1" applyFill="1" applyBorder="1">
      <alignment vertical="center"/>
    </xf>
    <xf numFmtId="0" fontId="2" fillId="6" borderId="20" xfId="0" applyFont="1" applyFill="1" applyBorder="1">
      <alignment vertical="center"/>
    </xf>
    <xf numFmtId="0" fontId="26" fillId="0" borderId="0" xfId="0" applyFont="1" applyAlignment="1">
      <alignment horizontal="left" vertical="center"/>
    </xf>
    <xf numFmtId="0" fontId="13" fillId="0" borderId="0" xfId="0" applyFont="1" applyAlignment="1">
      <alignment horizontal="left" vertical="center"/>
    </xf>
    <xf numFmtId="0" fontId="26" fillId="0" borderId="0" xfId="0" applyFont="1">
      <alignment vertical="center"/>
    </xf>
    <xf numFmtId="0" fontId="32" fillId="3" borderId="0" xfId="0" applyFont="1" applyFill="1" applyAlignment="1">
      <alignment horizontal="left" shrinkToFit="1"/>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3" fillId="3" borderId="0" xfId="0" applyFont="1" applyFill="1" applyAlignment="1">
      <alignment horizontal="center" vertical="top" textRotation="255" wrapText="1"/>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3" xfId="0" applyFont="1" applyFill="1" applyBorder="1" applyAlignment="1">
      <alignment horizontal="center" vertical="center"/>
    </xf>
    <xf numFmtId="0" fontId="21" fillId="3" borderId="0" xfId="0" applyFont="1" applyFill="1" applyAlignment="1">
      <alignment horizontal="center" vertical="center" shrinkToFit="1"/>
    </xf>
    <xf numFmtId="0" fontId="2" fillId="3" borderId="4" xfId="0" applyFont="1" applyFill="1" applyBorder="1" applyAlignment="1">
      <alignment horizontal="center" vertical="center" shrinkToFit="1"/>
    </xf>
    <xf numFmtId="0" fontId="11" fillId="3" borderId="15" xfId="0" applyFont="1" applyFill="1" applyBorder="1" applyAlignment="1">
      <alignment horizontal="center" vertical="center" shrinkToFit="1"/>
    </xf>
    <xf numFmtId="0" fontId="14" fillId="3" borderId="0" xfId="0" applyFont="1" applyFill="1" applyAlignment="1">
      <alignment horizontal="left" vertical="center"/>
    </xf>
    <xf numFmtId="0" fontId="0" fillId="0" borderId="0" xfId="0" applyAlignment="1">
      <alignment horizontal="left" vertical="center"/>
    </xf>
    <xf numFmtId="0" fontId="23" fillId="6" borderId="2" xfId="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lignment vertical="center"/>
    </xf>
    <xf numFmtId="0" fontId="2" fillId="3" borderId="3" xfId="0" applyFont="1" applyFill="1" applyBorder="1">
      <alignment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2" fillId="3" borderId="0" xfId="0" applyFont="1" applyFill="1" applyAlignment="1">
      <alignment horizontal="left" vertical="center"/>
    </xf>
    <xf numFmtId="0" fontId="15" fillId="3" borderId="0" xfId="0" applyFont="1" applyFill="1" applyAlignment="1">
      <alignment horizontal="left" vertical="center" wrapText="1"/>
    </xf>
    <xf numFmtId="0" fontId="0" fillId="0" borderId="15" xfId="0" applyBorder="1" applyAlignment="1">
      <alignment horizontal="center" vertical="center"/>
    </xf>
  </cellXfs>
  <cellStyles count="2">
    <cellStyle name="ハイパーリンク" xfId="1" builtinId="8"/>
    <cellStyle name="標準" xfId="0" builtinId="0"/>
  </cellStyles>
  <dxfs count="35">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family val="3"/>
        <charset val="128"/>
        <scheme val="minor"/>
      </font>
      <fill>
        <patternFill patternType="solid">
          <fgColor indexed="64"/>
          <bgColor theme="0"/>
        </patternFill>
      </fill>
      <alignment horizontal="general" vertical="center" textRotation="0" wrapText="0" indent="0" justifyLastLine="0" shrinkToFi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2026&#26441;&#20006;&#21306;&#21306;&#27665;&#22823;&#20250;&#12288;&#35352;&#37682;&#20250;\&#12456;&#12531;&#12488;&#12522;&#12540;&#12471;&#12540;&#12488;.xlsx" TargetMode="External"/><Relationship Id="rId1" Type="http://schemas.openxmlformats.org/officeDocument/2006/relationships/externalLinkPath" Target="file:///E:\2026&#26441;&#20006;&#21306;&#21306;&#27665;&#22823;&#20250;&#12288;&#35352;&#37682;&#20250;\&#12456;&#12531;&#12488;&#12522;&#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UFFALO\20211024_&#26441;&#20006;&#21306;&#27665;&#22823;&#20250;\&#12471;&#12473;&#12486;&#12512;&#20316;&#25104;&#36039;&#26009;\system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お読みください"/>
      <sheetName val="ｴﾝﾄﾘｰｼｰﾄ記載方法"/>
      <sheetName val="エントリーシート"/>
      <sheetName val="エントリー種目"/>
      <sheetName val="リレーエントリー"/>
      <sheetName val="振り込み集計"/>
      <sheetName val="Sheet1"/>
      <sheetName val="Sheet2"/>
    </sheetNames>
    <sheetDataSet>
      <sheetData sheetId="0" refreshError="1"/>
      <sheetData sheetId="1" refreshError="1"/>
      <sheetData sheetId="2">
        <row r="17">
          <cell r="H17">
            <v>0</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stem"/>
      <sheetName val="Mi4R"/>
      <sheetName val="Ms4R"/>
      <sheetName val="Me4R"/>
      <sheetName val="Mc4R"/>
      <sheetName val="Fs4R"/>
      <sheetName val="Fe4R"/>
      <sheetName val="Fc4R"/>
      <sheetName val="Sheet2"/>
      <sheetName val="ku_FC４R"/>
      <sheetName val="ku_FE４R"/>
      <sheetName val="ku_FS４R"/>
      <sheetName val="ku_MC４R"/>
      <sheetName val="ku_ME４R"/>
      <sheetName val="ku_MS４R"/>
      <sheetName val="ku_MI４R"/>
      <sheetName val="種目コード"/>
      <sheetName val="shozoku"/>
      <sheetName val="kyougisha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種目1</v>
          </cell>
        </row>
        <row r="2">
          <cell r="A2" t="str">
            <v>一般女_100m</v>
          </cell>
          <cell r="B2" t="str">
            <v>00260</v>
          </cell>
        </row>
        <row r="3">
          <cell r="A3" t="str">
            <v>一般_走高跳</v>
          </cell>
          <cell r="B3" t="str">
            <v>07160</v>
          </cell>
        </row>
        <row r="4">
          <cell r="A4" t="str">
            <v xml:space="preserve">一般_走幅跳 </v>
          </cell>
          <cell r="B4" t="str">
            <v>07360</v>
          </cell>
        </row>
        <row r="5">
          <cell r="A5" t="str">
            <v xml:space="preserve">一般男_1500m </v>
          </cell>
          <cell r="B5" t="str">
            <v>00860</v>
          </cell>
        </row>
        <row r="6">
          <cell r="A6" t="str">
            <v xml:space="preserve">一般男_200m </v>
          </cell>
          <cell r="B6" t="str">
            <v>00360</v>
          </cell>
        </row>
        <row r="7">
          <cell r="A7" t="str">
            <v xml:space="preserve">一般男_400m </v>
          </cell>
          <cell r="B7" t="str">
            <v>00560</v>
          </cell>
        </row>
        <row r="8">
          <cell r="A8" t="str">
            <v xml:space="preserve">一般男39歳以下_100m </v>
          </cell>
          <cell r="B8" t="str">
            <v>00260</v>
          </cell>
        </row>
        <row r="9">
          <cell r="A9" t="str">
            <v xml:space="preserve">一般男40歳以上_100m </v>
          </cell>
          <cell r="B9" t="str">
            <v>00270</v>
          </cell>
        </row>
        <row r="10">
          <cell r="A10" t="str">
            <v xml:space="preserve">一般男49歳以下_5000m </v>
          </cell>
          <cell r="B10" t="str">
            <v>01160</v>
          </cell>
        </row>
        <row r="11">
          <cell r="A11" t="str">
            <v xml:space="preserve">一般男49歳以下_砲丸投 </v>
          </cell>
          <cell r="B11" t="str">
            <v>08160</v>
          </cell>
        </row>
        <row r="12">
          <cell r="A12" t="str">
            <v xml:space="preserve">一般男50-69歳_砲丸投 </v>
          </cell>
          <cell r="B12" t="str">
            <v>08360</v>
          </cell>
        </row>
        <row r="13">
          <cell r="A13" t="str">
            <v>一般男50歳以上_5000m</v>
          </cell>
          <cell r="B13" t="str">
            <v>01180</v>
          </cell>
        </row>
        <row r="14">
          <cell r="A14" t="str">
            <v xml:space="preserve">一般男60歳以上_60m </v>
          </cell>
          <cell r="B14" t="str">
            <v>00160</v>
          </cell>
        </row>
        <row r="15">
          <cell r="A15" t="str">
            <v xml:space="preserve">一般女_5000m </v>
          </cell>
          <cell r="B15" t="str">
            <v>01160</v>
          </cell>
        </row>
        <row r="16">
          <cell r="A16" t="str">
            <v xml:space="preserve">一般女_800m </v>
          </cell>
          <cell r="B16" t="str">
            <v>00660</v>
          </cell>
        </row>
        <row r="17">
          <cell r="A17" t="str">
            <v xml:space="preserve">一般女50歳以上_60m </v>
          </cell>
          <cell r="B17" t="str">
            <v>00180</v>
          </cell>
        </row>
        <row r="18">
          <cell r="A18" t="str">
            <v>一般男40歳以上_100m</v>
          </cell>
          <cell r="B18" t="str">
            <v>00270</v>
          </cell>
        </row>
        <row r="19">
          <cell r="A19" t="str">
            <v>一般男40歳以上100m</v>
          </cell>
          <cell r="B19" t="str">
            <v>00270</v>
          </cell>
        </row>
        <row r="20">
          <cell r="A20" t="str">
            <v>高校_100m</v>
          </cell>
          <cell r="B20" t="str">
            <v>00250</v>
          </cell>
        </row>
        <row r="21">
          <cell r="A21" t="str">
            <v>高校_5000ｍ</v>
          </cell>
          <cell r="B21" t="str">
            <v>01150</v>
          </cell>
        </row>
        <row r="22">
          <cell r="A22" t="str">
            <v xml:space="preserve">高校_走幅跳 </v>
          </cell>
          <cell r="B22" t="str">
            <v>07350</v>
          </cell>
        </row>
        <row r="23">
          <cell r="A23" t="str">
            <v>高校男_1500m</v>
          </cell>
          <cell r="B23" t="str">
            <v>00850</v>
          </cell>
        </row>
        <row r="24">
          <cell r="A24" t="str">
            <v>高校男_砲丸投</v>
          </cell>
          <cell r="B24" t="str">
            <v>08250</v>
          </cell>
        </row>
        <row r="25">
          <cell r="A25" t="str">
            <v>高校女_800m</v>
          </cell>
          <cell r="B25" t="str">
            <v>00650</v>
          </cell>
        </row>
        <row r="26">
          <cell r="A26" t="str">
            <v xml:space="preserve">小学1-3_60m </v>
          </cell>
          <cell r="B26" t="str">
            <v>00100</v>
          </cell>
        </row>
        <row r="27">
          <cell r="A27" t="str">
            <v xml:space="preserve">小学4年以上_100m </v>
          </cell>
          <cell r="B27" t="str">
            <v>00210</v>
          </cell>
        </row>
        <row r="28">
          <cell r="A28" t="str">
            <v xml:space="preserve">小学4年以上_800m </v>
          </cell>
          <cell r="B28" t="str">
            <v>00610</v>
          </cell>
        </row>
        <row r="29">
          <cell r="A29" t="str">
            <v xml:space="preserve">小学4年以上_走幅跳 </v>
          </cell>
          <cell r="B29" t="str">
            <v>07310</v>
          </cell>
        </row>
        <row r="30">
          <cell r="A30" t="str">
            <v xml:space="preserve">中学_200m </v>
          </cell>
          <cell r="B30" t="str">
            <v>00320</v>
          </cell>
        </row>
        <row r="31">
          <cell r="A31" t="str">
            <v xml:space="preserve">中学_走高跳 </v>
          </cell>
          <cell r="B31" t="str">
            <v>07120</v>
          </cell>
        </row>
        <row r="32">
          <cell r="A32" t="str">
            <v xml:space="preserve">中学_走幅跳 </v>
          </cell>
          <cell r="B32" t="str">
            <v>07320</v>
          </cell>
        </row>
        <row r="33">
          <cell r="A33" t="str">
            <v xml:space="preserve">中学1_100m </v>
          </cell>
          <cell r="B33" t="str">
            <v>00230</v>
          </cell>
        </row>
        <row r="34">
          <cell r="A34" t="str">
            <v xml:space="preserve">中学2-3_100m </v>
          </cell>
          <cell r="B34" t="str">
            <v>00240</v>
          </cell>
        </row>
        <row r="35">
          <cell r="A35" t="str">
            <v xml:space="preserve">中学男_400m </v>
          </cell>
          <cell r="B35" t="str">
            <v>00520</v>
          </cell>
        </row>
        <row r="36">
          <cell r="A36" t="str">
            <v xml:space="preserve">中学男_砲丸投 </v>
          </cell>
          <cell r="B36" t="str">
            <v>08320</v>
          </cell>
        </row>
        <row r="37">
          <cell r="A37" t="str">
            <v xml:space="preserve">中学男1_1500m </v>
          </cell>
          <cell r="B37" t="str">
            <v>00830</v>
          </cell>
        </row>
        <row r="38">
          <cell r="A38" t="str">
            <v xml:space="preserve">中学男2-3_年1500m </v>
          </cell>
          <cell r="B38" t="str">
            <v>00840</v>
          </cell>
        </row>
        <row r="39">
          <cell r="A39" t="str">
            <v xml:space="preserve">中学女_砲丸投 </v>
          </cell>
          <cell r="B39" t="str">
            <v>08520</v>
          </cell>
        </row>
        <row r="40">
          <cell r="A40" t="str">
            <v xml:space="preserve">中学女1_800m </v>
          </cell>
          <cell r="B40" t="str">
            <v>00630</v>
          </cell>
        </row>
        <row r="41">
          <cell r="A41" t="str">
            <v xml:space="preserve">中学女2-3_800m </v>
          </cell>
          <cell r="B41" t="str">
            <v>00640</v>
          </cell>
        </row>
      </sheetData>
      <sheetData sheetId="17">
        <row r="1">
          <cell r="A1" t="str">
            <v>団体名</v>
          </cell>
        </row>
        <row r="2">
          <cell r="B2">
            <v>500001</v>
          </cell>
        </row>
        <row r="3">
          <cell r="A3" t="str">
            <v>ACKITA</v>
          </cell>
          <cell r="B3">
            <v>500002</v>
          </cell>
        </row>
        <row r="4">
          <cell r="A4" t="str">
            <v>ATC</v>
          </cell>
          <cell r="B4">
            <v>500003</v>
          </cell>
        </row>
        <row r="5">
          <cell r="A5" t="str">
            <v>FREEDOM</v>
          </cell>
          <cell r="B5">
            <v>500004</v>
          </cell>
        </row>
        <row r="6">
          <cell r="A6" t="str">
            <v>G-tec</v>
          </cell>
          <cell r="B6">
            <v>500005</v>
          </cell>
        </row>
        <row r="7">
          <cell r="A7" t="str">
            <v>Jクラブ</v>
          </cell>
          <cell r="B7">
            <v>500006</v>
          </cell>
        </row>
        <row r="8">
          <cell r="A8" t="str">
            <v>REACT</v>
          </cell>
          <cell r="B8">
            <v>500007</v>
          </cell>
        </row>
        <row r="9">
          <cell r="A9" t="str">
            <v>ROOTS</v>
          </cell>
          <cell r="B9">
            <v>500008</v>
          </cell>
        </row>
        <row r="10">
          <cell r="A10" t="str">
            <v>WAVE TC</v>
          </cell>
          <cell r="B10">
            <v>500009</v>
          </cell>
        </row>
        <row r="11">
          <cell r="A11" t="str">
            <v>阿佐ヶ谷中</v>
          </cell>
          <cell r="B11">
            <v>500010</v>
          </cell>
        </row>
        <row r="12">
          <cell r="A12" t="str">
            <v>井草中</v>
          </cell>
          <cell r="B12">
            <v>500011</v>
          </cell>
        </row>
        <row r="13">
          <cell r="A13" t="str">
            <v>ウイングスプリント</v>
          </cell>
          <cell r="B13">
            <v>500012</v>
          </cell>
        </row>
        <row r="14">
          <cell r="A14" t="str">
            <v>大宮中</v>
          </cell>
          <cell r="B14">
            <v>500013</v>
          </cell>
        </row>
        <row r="15">
          <cell r="A15" t="str">
            <v>佼成学園高</v>
          </cell>
          <cell r="B15">
            <v>500014</v>
          </cell>
        </row>
        <row r="16">
          <cell r="A16" t="str">
            <v>三谷小</v>
          </cell>
          <cell r="B16">
            <v>500015</v>
          </cell>
        </row>
        <row r="17">
          <cell r="A17" t="str">
            <v>松溪中</v>
          </cell>
          <cell r="B17">
            <v>500016</v>
          </cell>
        </row>
        <row r="18">
          <cell r="A18" t="str">
            <v>神明中</v>
          </cell>
          <cell r="B18">
            <v>500017</v>
          </cell>
        </row>
        <row r="19">
          <cell r="A19" t="str">
            <v>杉十小</v>
          </cell>
          <cell r="B19">
            <v>500018</v>
          </cell>
        </row>
        <row r="20">
          <cell r="A20" t="str">
            <v>杉並MEW</v>
          </cell>
          <cell r="B20">
            <v>500019</v>
          </cell>
        </row>
        <row r="21">
          <cell r="A21" t="str">
            <v>杉並区陸協</v>
          </cell>
          <cell r="B21">
            <v>500020</v>
          </cell>
        </row>
        <row r="22">
          <cell r="A22" t="str">
            <v>杉並和田中</v>
          </cell>
          <cell r="B22">
            <v>500021</v>
          </cell>
        </row>
        <row r="23">
          <cell r="A23" t="str">
            <v>杉歯</v>
          </cell>
          <cell r="B23">
            <v>500022</v>
          </cell>
        </row>
        <row r="24">
          <cell r="A24" t="str">
            <v>杉森中</v>
          </cell>
          <cell r="B24">
            <v>500023</v>
          </cell>
        </row>
        <row r="25">
          <cell r="A25" t="str">
            <v>スポーツマジック</v>
          </cell>
          <cell r="B25">
            <v>500024</v>
          </cell>
        </row>
        <row r="26">
          <cell r="A26" t="str">
            <v>住友化学</v>
          </cell>
          <cell r="B26">
            <v>500025</v>
          </cell>
        </row>
        <row r="27">
          <cell r="A27" t="str">
            <v>泉南中</v>
          </cell>
          <cell r="B27">
            <v>500026</v>
          </cell>
        </row>
        <row r="28">
          <cell r="A28" t="str">
            <v>東亜学園高</v>
          </cell>
          <cell r="B28">
            <v>500027</v>
          </cell>
        </row>
        <row r="29">
          <cell r="A29" t="str">
            <v>東京学芸大</v>
          </cell>
          <cell r="B29">
            <v>500028</v>
          </cell>
        </row>
        <row r="30">
          <cell r="A30" t="str">
            <v>東京マスターズ</v>
          </cell>
          <cell r="B30">
            <v>500029</v>
          </cell>
        </row>
        <row r="31">
          <cell r="A31" t="str">
            <v>東京陸協</v>
          </cell>
          <cell r="B31">
            <v>500030</v>
          </cell>
        </row>
        <row r="32">
          <cell r="A32" t="str">
            <v>都国分寺高</v>
          </cell>
          <cell r="B32">
            <v>500031</v>
          </cell>
        </row>
        <row r="33">
          <cell r="A33" t="str">
            <v>都杉並高</v>
          </cell>
          <cell r="B33">
            <v>500032</v>
          </cell>
        </row>
        <row r="34">
          <cell r="A34" t="str">
            <v>都武蔵附属中</v>
          </cell>
          <cell r="B34">
            <v>500033</v>
          </cell>
        </row>
        <row r="35">
          <cell r="A35" t="str">
            <v>中瀬中</v>
          </cell>
          <cell r="B35">
            <v>500034</v>
          </cell>
        </row>
        <row r="36">
          <cell r="A36" t="str">
            <v>日大二中</v>
          </cell>
          <cell r="B36">
            <v>500035</v>
          </cell>
        </row>
        <row r="37">
          <cell r="A37" t="str">
            <v>日大鶴ヶ丘高</v>
          </cell>
          <cell r="B37">
            <v>500036</v>
          </cell>
        </row>
        <row r="38">
          <cell r="A38" t="str">
            <v>東田小</v>
          </cell>
          <cell r="B38">
            <v>500037</v>
          </cell>
        </row>
        <row r="39">
          <cell r="A39" t="str">
            <v>東田中</v>
          </cell>
          <cell r="B39">
            <v>500038</v>
          </cell>
        </row>
        <row r="40">
          <cell r="A40" t="str">
            <v>マラソン完走C</v>
          </cell>
          <cell r="B40">
            <v>500039</v>
          </cell>
        </row>
        <row r="41">
          <cell r="A41" t="str">
            <v>明中八王子高</v>
          </cell>
          <cell r="B41">
            <v>500040</v>
          </cell>
        </row>
        <row r="42">
          <cell r="A42" t="str">
            <v>桃井四小</v>
          </cell>
          <cell r="B42">
            <v>500041</v>
          </cell>
        </row>
        <row r="43">
          <cell r="A43" t="str">
            <v>桃四小</v>
          </cell>
          <cell r="B43">
            <v>500042</v>
          </cell>
        </row>
        <row r="44">
          <cell r="A44" t="str">
            <v>陸友会</v>
          </cell>
          <cell r="B44">
            <v>500043</v>
          </cell>
        </row>
        <row r="45">
          <cell r="A45" t="str">
            <v>海城高</v>
          </cell>
          <cell r="B45">
            <v>500044</v>
          </cell>
        </row>
        <row r="46">
          <cell r="A46" t="str">
            <v>済美山RC</v>
          </cell>
          <cell r="B46">
            <v>500045</v>
          </cell>
        </row>
        <row r="47">
          <cell r="A47" t="str">
            <v>杉並Jr.陸上クラブ</v>
          </cell>
          <cell r="B47">
            <v>500046</v>
          </cell>
        </row>
        <row r="48">
          <cell r="A48" t="str">
            <v>筑波大学附属小</v>
          </cell>
          <cell r="B48">
            <v>500047</v>
          </cell>
        </row>
        <row r="49">
          <cell r="A49" t="str">
            <v>東京ﾏｽﾀｰｽﾞ</v>
          </cell>
          <cell r="B49">
            <v>500048</v>
          </cell>
        </row>
        <row r="50">
          <cell r="A50" t="str">
            <v>東大クラブ</v>
          </cell>
          <cell r="B50">
            <v>500049</v>
          </cell>
        </row>
        <row r="51">
          <cell r="A51" t="str">
            <v>東農工大</v>
          </cell>
          <cell r="B51">
            <v>500050</v>
          </cell>
        </row>
        <row r="52">
          <cell r="A52" t="str">
            <v>浜田山小</v>
          </cell>
          <cell r="B52">
            <v>500051</v>
          </cell>
        </row>
        <row r="53">
          <cell r="A53" t="str">
            <v>WAVE-TC</v>
          </cell>
          <cell r="B53">
            <v>500052</v>
          </cell>
        </row>
        <row r="54">
          <cell r="A54" t="str">
            <v>小平１４小</v>
          </cell>
          <cell r="B54">
            <v>500053</v>
          </cell>
        </row>
        <row r="55">
          <cell r="A55" t="str">
            <v>神奈川M</v>
          </cell>
          <cell r="B55">
            <v>500054</v>
          </cell>
        </row>
        <row r="56">
          <cell r="A56" t="str">
            <v>千葉ﾏｽﾀｰｽﾞ</v>
          </cell>
          <cell r="B56">
            <v>500055</v>
          </cell>
        </row>
        <row r="57">
          <cell r="A57" t="str">
            <v>府中二中</v>
          </cell>
          <cell r="B57">
            <v>500056</v>
          </cell>
        </row>
        <row r="58">
          <cell r="A58" t="str">
            <v>AgaiN</v>
          </cell>
          <cell r="B58">
            <v>500057</v>
          </cell>
        </row>
        <row r="59">
          <cell r="A59" t="str">
            <v>BESTSPORTS</v>
          </cell>
          <cell r="B59">
            <v>500058</v>
          </cell>
        </row>
        <row r="60">
          <cell r="A60" t="str">
            <v>CR2東日本</v>
          </cell>
          <cell r="B60">
            <v>500059</v>
          </cell>
        </row>
        <row r="61">
          <cell r="A61" t="str">
            <v>Eaglerun</v>
          </cell>
          <cell r="B61">
            <v>500060</v>
          </cell>
        </row>
        <row r="62">
          <cell r="A62" t="str">
            <v>GLAC</v>
          </cell>
          <cell r="B62">
            <v>500061</v>
          </cell>
        </row>
        <row r="63">
          <cell r="A63" t="str">
            <v>KMC陸上ク</v>
          </cell>
          <cell r="B63">
            <v>500062</v>
          </cell>
        </row>
        <row r="64">
          <cell r="A64" t="str">
            <v>NEC府中</v>
          </cell>
          <cell r="B64">
            <v>500063</v>
          </cell>
        </row>
        <row r="65">
          <cell r="A65" t="str">
            <v>R2東北</v>
          </cell>
          <cell r="B65">
            <v>500064</v>
          </cell>
        </row>
        <row r="66">
          <cell r="A66" t="str">
            <v>RUNWAY</v>
          </cell>
          <cell r="B66">
            <v>500065</v>
          </cell>
        </row>
        <row r="67">
          <cell r="A67" t="str">
            <v>SLRC</v>
          </cell>
          <cell r="B67">
            <v>500066</v>
          </cell>
        </row>
        <row r="68">
          <cell r="A68" t="str">
            <v>SRC</v>
          </cell>
          <cell r="B68">
            <v>500067</v>
          </cell>
        </row>
        <row r="69">
          <cell r="A69" t="str">
            <v>SSCR</v>
          </cell>
          <cell r="B69">
            <v>500068</v>
          </cell>
        </row>
        <row r="70">
          <cell r="A70" t="str">
            <v>TEAM HAL.</v>
          </cell>
          <cell r="B70">
            <v>500069</v>
          </cell>
        </row>
        <row r="71">
          <cell r="A71" t="str">
            <v>TEAM W.</v>
          </cell>
          <cell r="B71">
            <v>500070</v>
          </cell>
        </row>
        <row r="72">
          <cell r="A72" t="str">
            <v>WAVE　TC</v>
          </cell>
          <cell r="B72">
            <v>500071</v>
          </cell>
        </row>
        <row r="73">
          <cell r="A73" t="str">
            <v>XSPO WOLVES TOKYO</v>
          </cell>
          <cell r="B73">
            <v>500072</v>
          </cell>
        </row>
        <row r="74">
          <cell r="A74" t="str">
            <v>稲城六中</v>
          </cell>
          <cell r="B74">
            <v>500073</v>
          </cell>
        </row>
        <row r="75">
          <cell r="A75" t="str">
            <v>くにたち陸上</v>
          </cell>
          <cell r="B75">
            <v>500074</v>
          </cell>
        </row>
        <row r="76">
          <cell r="A76" t="str">
            <v>クラブE</v>
          </cell>
          <cell r="B76">
            <v>500075</v>
          </cell>
        </row>
        <row r="77">
          <cell r="A77" t="str">
            <v>小金井市陸協</v>
          </cell>
          <cell r="B77">
            <v>500076</v>
          </cell>
        </row>
        <row r="78">
          <cell r="A78" t="str">
            <v>島本PJT</v>
          </cell>
          <cell r="B78">
            <v>500077</v>
          </cell>
        </row>
        <row r="79">
          <cell r="A79" t="str">
            <v>台東区陸協</v>
          </cell>
          <cell r="B79">
            <v>500078</v>
          </cell>
        </row>
        <row r="80">
          <cell r="A80" t="str">
            <v>千葉陸協</v>
          </cell>
          <cell r="B80">
            <v>500079</v>
          </cell>
        </row>
        <row r="81">
          <cell r="A81" t="str">
            <v>中大LC</v>
          </cell>
          <cell r="B81">
            <v>500080</v>
          </cell>
        </row>
        <row r="82">
          <cell r="A82" t="str">
            <v>東京</v>
          </cell>
          <cell r="B82">
            <v>500081</v>
          </cell>
        </row>
        <row r="83">
          <cell r="A83" t="str">
            <v>東京ドリーム</v>
          </cell>
          <cell r="B83">
            <v>500082</v>
          </cell>
        </row>
        <row r="84">
          <cell r="A84" t="str">
            <v>東京都立大</v>
          </cell>
          <cell r="B84">
            <v>500083</v>
          </cell>
        </row>
        <row r="85">
          <cell r="A85" t="str">
            <v>栃木陸協</v>
          </cell>
          <cell r="B85">
            <v>500084</v>
          </cell>
        </row>
        <row r="86">
          <cell r="A86" t="str">
            <v>都八王子東高</v>
          </cell>
          <cell r="B86">
            <v>500085</v>
          </cell>
        </row>
        <row r="87">
          <cell r="A87" t="str">
            <v>富谷小</v>
          </cell>
          <cell r="B87">
            <v>500086</v>
          </cell>
        </row>
        <row r="88">
          <cell r="A88" t="str">
            <v>ナナセ</v>
          </cell>
          <cell r="B88">
            <v>500087</v>
          </cell>
        </row>
        <row r="89">
          <cell r="A89" t="str">
            <v>日本大</v>
          </cell>
          <cell r="B89">
            <v>500088</v>
          </cell>
        </row>
        <row r="90">
          <cell r="A90" t="str">
            <v>練馬二中</v>
          </cell>
          <cell r="B90">
            <v>500089</v>
          </cell>
        </row>
        <row r="91">
          <cell r="A91" t="str">
            <v>平塚市陸協</v>
          </cell>
          <cell r="B91">
            <v>500090</v>
          </cell>
        </row>
        <row r="92">
          <cell r="A92" t="str">
            <v>府中AC</v>
          </cell>
          <cell r="B92">
            <v>500091</v>
          </cell>
        </row>
        <row r="93">
          <cell r="A93" t="str">
            <v>府中五小</v>
          </cell>
          <cell r="B93">
            <v>500092</v>
          </cell>
        </row>
        <row r="94">
          <cell r="A94" t="str">
            <v>府中九中</v>
          </cell>
          <cell r="B94">
            <v>500093</v>
          </cell>
        </row>
        <row r="95">
          <cell r="A95" t="str">
            <v>府中十中</v>
          </cell>
          <cell r="B95">
            <v>500094</v>
          </cell>
        </row>
        <row r="96">
          <cell r="A96" t="str">
            <v>ペンタスAC</v>
          </cell>
          <cell r="B96">
            <v>500095</v>
          </cell>
        </row>
        <row r="97">
          <cell r="A97" t="str">
            <v>ミウラSC</v>
          </cell>
          <cell r="B97">
            <v>500096</v>
          </cell>
        </row>
        <row r="98">
          <cell r="A98" t="str">
            <v>三鷹五中</v>
          </cell>
          <cell r="B98">
            <v>500097</v>
          </cell>
        </row>
        <row r="99">
          <cell r="A99" t="str">
            <v>三鷹市陸協</v>
          </cell>
          <cell r="B99">
            <v>500098</v>
          </cell>
        </row>
        <row r="100">
          <cell r="A100" t="str">
            <v>三鷹二中</v>
          </cell>
          <cell r="B100">
            <v>500099</v>
          </cell>
        </row>
        <row r="101">
          <cell r="A101" t="str">
            <v>三鷹四中</v>
          </cell>
          <cell r="B101">
            <v>500100</v>
          </cell>
        </row>
        <row r="102">
          <cell r="A102" t="str">
            <v>大和市陸協</v>
          </cell>
          <cell r="B102">
            <v>500101</v>
          </cell>
        </row>
        <row r="103">
          <cell r="A103" t="str">
            <v>横浜AC</v>
          </cell>
          <cell r="B103">
            <v>500102</v>
          </cell>
        </row>
        <row r="104">
          <cell r="A104" t="str">
            <v>わさほさ</v>
          </cell>
          <cell r="B104">
            <v>500103</v>
          </cell>
        </row>
        <row r="105">
          <cell r="A105" t="str">
            <v>横河電機陸上部</v>
          </cell>
          <cell r="B105">
            <v>500104</v>
          </cell>
        </row>
        <row r="106">
          <cell r="A106" t="str">
            <v>清瀬五中</v>
          </cell>
          <cell r="B106">
            <v>500105</v>
          </cell>
        </row>
        <row r="107">
          <cell r="A107" t="str">
            <v>明治学院大</v>
          </cell>
          <cell r="B107">
            <v>500106</v>
          </cell>
        </row>
        <row r="108">
          <cell r="A108" t="str">
            <v>用賀陸上</v>
          </cell>
          <cell r="B108">
            <v>500107</v>
          </cell>
        </row>
      </sheetData>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F272A8-B291-48FF-911D-7FB44AE24DEB}" name="テーブル13" displayName="テーブル13" ref="AB17:AV107" totalsRowShown="0" headerRowDxfId="34" dataDxfId="33">
  <autoFilter ref="AB17:AV107" xr:uid="{2AF272A8-B291-48FF-911D-7FB44AE24DEB}"/>
  <tableColumns count="21">
    <tableColumn id="1" xr3:uid="{115FC260-27F5-423D-84BA-C72805F2E092}" name="一般男子" dataDxfId="32"/>
    <tableColumn id="2" xr3:uid="{6D553BF0-8140-49AA-8BF0-A6C70DFB607F}" name="一般女子" dataDxfId="31"/>
    <tableColumn id="21" xr3:uid="{AEDC7290-D0B9-4A8A-8779-DDF3967E03B5}" name="列11" dataDxfId="30"/>
    <tableColumn id="3" xr3:uid="{7BC421EA-A49E-4981-873C-0A33BD90FC07}" name="高校男子" dataDxfId="29"/>
    <tableColumn id="4" xr3:uid="{A1B8D878-94BB-48F4-A557-7281A157F2B0}" name="高校女子" dataDxfId="28"/>
    <tableColumn id="5" xr3:uid="{DF1CA812-2E10-4101-B25F-64A2B687D415}" name="中学男子" dataDxfId="27"/>
    <tableColumn id="6" xr3:uid="{296C4D46-067D-4399-BD73-8204FDD31853}" name="中学女子" dataDxfId="26"/>
    <tableColumn id="7" xr3:uid="{5FC077A9-94C5-4397-B97E-8989ECC7192B}" name="小学男子" dataDxfId="25"/>
    <tableColumn id="8" xr3:uid="{46E24361-3E7D-47CB-825B-74DD8E966FA0}" name="小学女子" dataDxfId="24"/>
    <tableColumn id="9" xr3:uid="{C7E6312F-7EB0-495D-9B48-5B46B067373F}" name="非公認の部" dataDxfId="23"/>
    <tableColumn id="10" xr3:uid="{8394D988-CA8B-4569-A754-1C2ACEC38229}" name="オープン女子" dataDxfId="22"/>
    <tableColumn id="11" xr3:uid="{928DA84C-BF82-4C01-B3D8-16E796F12D82}" name="列1" dataDxfId="21"/>
    <tableColumn id="12" xr3:uid="{659B6110-4EDD-419C-90EA-C77B0CD82843}" name="列2" dataDxfId="20"/>
    <tableColumn id="13" xr3:uid="{71397BE1-591A-4CB8-885F-A092749C99B5}" name="列3" dataDxfId="19"/>
    <tableColumn id="14" xr3:uid="{3F182F60-7C0C-4096-892D-2BBBFC13AD88}" name="列4" dataDxfId="18"/>
    <tableColumn id="15" xr3:uid="{CF1D173C-51DC-4DC5-9FDB-59C55E3BBECE}" name="列5" dataDxfId="17"/>
    <tableColumn id="16" xr3:uid="{F63972F7-632B-4753-BB4D-ADAA4BDD41C5}" name="列6" dataDxfId="16"/>
    <tableColumn id="17" xr3:uid="{BC0C58CC-2E7D-43A8-AFBE-AC3730C947DA}" name="列7" dataDxfId="15"/>
    <tableColumn id="18" xr3:uid="{583BB77A-EBD7-4972-A0DE-53643FEA5706}" name="列8" dataDxfId="14"/>
    <tableColumn id="19" xr3:uid="{E4F5A698-C9F1-4F09-80F3-1EA7B6230EBB}" name="列9" dataDxfId="13"/>
    <tableColumn id="20" xr3:uid="{99B54917-AAF0-4B5A-B175-C3C068F7060D}" name="列10" dataDxfId="12"/>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C10D3A-4F3A-462A-ABBA-79B0B606CF9C}" name="テーブル1" displayName="テーブル1" ref="AC7:AL24" totalsRowShown="0" headerRowDxfId="11" dataDxfId="10">
  <autoFilter ref="AC7:AL24" xr:uid="{36C10D3A-4F3A-462A-ABBA-79B0B606CF9C}"/>
  <tableColumns count="10">
    <tableColumn id="1" xr3:uid="{E2A0D8A5-3970-4644-801D-C9675C0897C8}" name="一般男子" dataDxfId="9"/>
    <tableColumn id="2" xr3:uid="{C3B361EF-0673-4F73-8838-AD0B8F904AF6}" name="一般女子" dataDxfId="8"/>
    <tableColumn id="3" xr3:uid="{EBCBFE1F-4B9A-4E93-B608-E0B5ABEE931F}" name="高校男子" dataDxfId="7"/>
    <tableColumn id="4" xr3:uid="{90C49C74-82A1-4DE4-BE94-DD6B8D11CAE3}" name="高校女子" dataDxfId="6"/>
    <tableColumn id="5" xr3:uid="{3E406892-7E08-4561-8FCB-1A67C52528A1}" name="中学男子" dataDxfId="5"/>
    <tableColumn id="6" xr3:uid="{091D476C-B242-49F1-8088-1C98C90E0886}" name="中学女子" dataDxfId="4"/>
    <tableColumn id="7" xr3:uid="{0DFC9B64-A0ED-49C1-AA1E-CF88468D86CA}" name="小学男子" dataDxfId="3"/>
    <tableColumn id="8" xr3:uid="{87D2C08F-FCB0-4F67-86D1-F4D626F7A625}" name="小学女子" dataDxfId="2"/>
    <tableColumn id="9" xr3:uid="{FAD0853E-7407-45CB-854B-029DAB47E97C}" name="非公認の部" dataDxfId="1"/>
    <tableColumn id="10" xr3:uid="{404A91A3-E288-4512-B078-308DA02CE7F8}" name="オープン女子" dataDxfId="0"/>
  </tableColumns>
  <tableStyleInfo name="TableStyleLight1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32"/>
  <sheetViews>
    <sheetView topLeftCell="A16" workbookViewId="0">
      <selection activeCell="B11" sqref="B11"/>
    </sheetView>
  </sheetViews>
  <sheetFormatPr defaultRowHeight="14" x14ac:dyDescent="0.2"/>
  <cols>
    <col min="1" max="1" width="8.7265625" style="68"/>
    <col min="2" max="2" width="104.453125" style="68" bestFit="1" customWidth="1"/>
    <col min="3" max="16384" width="8.7265625" style="68"/>
  </cols>
  <sheetData>
    <row r="2" spans="2:2" ht="20" customHeight="1" x14ac:dyDescent="0.2">
      <c r="B2" s="68" t="s">
        <v>101</v>
      </c>
    </row>
    <row r="3" spans="2:2" ht="20" customHeight="1" x14ac:dyDescent="0.2">
      <c r="B3" s="68" t="s">
        <v>4668</v>
      </c>
    </row>
    <row r="4" spans="2:2" ht="20" customHeight="1" x14ac:dyDescent="0.2">
      <c r="B4" s="68" t="s">
        <v>104</v>
      </c>
    </row>
    <row r="5" spans="2:2" ht="20" customHeight="1" x14ac:dyDescent="0.2">
      <c r="B5" s="68" t="s">
        <v>105</v>
      </c>
    </row>
    <row r="6" spans="2:2" ht="20" customHeight="1" x14ac:dyDescent="0.2">
      <c r="B6" s="68" t="s">
        <v>106</v>
      </c>
    </row>
    <row r="7" spans="2:2" ht="20" customHeight="1" x14ac:dyDescent="0.2">
      <c r="B7" s="68" t="s">
        <v>107</v>
      </c>
    </row>
    <row r="8" spans="2:2" ht="20" customHeight="1" x14ac:dyDescent="0.2">
      <c r="B8" s="68" t="s">
        <v>126</v>
      </c>
    </row>
    <row r="9" spans="2:2" ht="20" customHeight="1" x14ac:dyDescent="0.2">
      <c r="B9" s="68" t="s">
        <v>108</v>
      </c>
    </row>
    <row r="10" spans="2:2" ht="20" customHeight="1" x14ac:dyDescent="0.2">
      <c r="B10" s="68" t="s">
        <v>109</v>
      </c>
    </row>
    <row r="11" spans="2:2" ht="20" customHeight="1" x14ac:dyDescent="0.2">
      <c r="B11" s="68" t="s">
        <v>110</v>
      </c>
    </row>
    <row r="12" spans="2:2" ht="20" customHeight="1" x14ac:dyDescent="0.2">
      <c r="B12" s="68" t="s">
        <v>111</v>
      </c>
    </row>
    <row r="13" spans="2:2" ht="20" customHeight="1" x14ac:dyDescent="0.2">
      <c r="B13" s="68" t="s">
        <v>125</v>
      </c>
    </row>
    <row r="14" spans="2:2" ht="20" customHeight="1" x14ac:dyDescent="0.2">
      <c r="B14" s="68" t="s">
        <v>112</v>
      </c>
    </row>
    <row r="15" spans="2:2" ht="20" customHeight="1" x14ac:dyDescent="0.2"/>
    <row r="16" spans="2:2" ht="20" customHeight="1" x14ac:dyDescent="0.2">
      <c r="B16" s="68" t="s">
        <v>102</v>
      </c>
    </row>
    <row r="17" spans="2:2" ht="20" customHeight="1" x14ac:dyDescent="0.2">
      <c r="B17" s="68" t="s">
        <v>121</v>
      </c>
    </row>
    <row r="18" spans="2:2" ht="20" customHeight="1" x14ac:dyDescent="0.2">
      <c r="B18" s="68" t="s">
        <v>128</v>
      </c>
    </row>
    <row r="19" spans="2:2" ht="20" customHeight="1" x14ac:dyDescent="0.2">
      <c r="B19" s="68" t="s">
        <v>127</v>
      </c>
    </row>
    <row r="20" spans="2:2" ht="20" customHeight="1" x14ac:dyDescent="0.2">
      <c r="B20" s="68" t="s">
        <v>122</v>
      </c>
    </row>
    <row r="21" spans="2:2" ht="20" customHeight="1" x14ac:dyDescent="0.2">
      <c r="B21" s="68" t="s">
        <v>113</v>
      </c>
    </row>
    <row r="22" spans="2:2" ht="20" customHeight="1" x14ac:dyDescent="0.2">
      <c r="B22" s="68" t="s">
        <v>123</v>
      </c>
    </row>
    <row r="23" spans="2:2" ht="20" customHeight="1" x14ac:dyDescent="0.2">
      <c r="B23" s="68" t="s">
        <v>114</v>
      </c>
    </row>
    <row r="24" spans="2:2" ht="20" customHeight="1" x14ac:dyDescent="0.2">
      <c r="B24" s="68" t="s">
        <v>115</v>
      </c>
    </row>
    <row r="25" spans="2:2" ht="20" customHeight="1" x14ac:dyDescent="0.2">
      <c r="B25" s="68" t="s">
        <v>116</v>
      </c>
    </row>
    <row r="26" spans="2:2" ht="20" customHeight="1" x14ac:dyDescent="0.2">
      <c r="B26" s="68" t="s">
        <v>117</v>
      </c>
    </row>
    <row r="27" spans="2:2" ht="20" customHeight="1" x14ac:dyDescent="0.2">
      <c r="B27" s="68" t="s">
        <v>124</v>
      </c>
    </row>
    <row r="28" spans="2:2" ht="20" customHeight="1" x14ac:dyDescent="0.2">
      <c r="B28" s="68" t="s">
        <v>118</v>
      </c>
    </row>
    <row r="29" spans="2:2" ht="20" customHeight="1" x14ac:dyDescent="0.2">
      <c r="B29" s="68" t="s">
        <v>119</v>
      </c>
    </row>
    <row r="30" spans="2:2" ht="20" customHeight="1" x14ac:dyDescent="0.2">
      <c r="B30" s="68" t="s">
        <v>120</v>
      </c>
    </row>
    <row r="31" spans="2:2" x14ac:dyDescent="0.2">
      <c r="B31" s="69" t="s">
        <v>134</v>
      </c>
    </row>
    <row r="32" spans="2:2" x14ac:dyDescent="0.2">
      <c r="B32" s="69" t="s">
        <v>135</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157"/>
  <sheetViews>
    <sheetView tabSelected="1" topLeftCell="C1" zoomScaleNormal="100" workbookViewId="0">
      <selection activeCell="N21" sqref="N21"/>
    </sheetView>
  </sheetViews>
  <sheetFormatPr defaultColWidth="8.1796875" defaultRowHeight="13" x14ac:dyDescent="0.2"/>
  <cols>
    <col min="1" max="1" width="8.1796875" style="38"/>
    <col min="2" max="2" width="15.08984375" style="38" customWidth="1"/>
    <col min="3" max="10" width="13.26953125" style="38" customWidth="1"/>
    <col min="11" max="11" width="8.1796875" style="46"/>
    <col min="12" max="12" width="14.1796875" style="38" customWidth="1"/>
    <col min="13" max="13" width="8.1796875" style="46"/>
    <col min="14" max="14" width="16.08984375" style="38" customWidth="1"/>
    <col min="15" max="15" width="8.1796875" style="38"/>
    <col min="16" max="21" width="16.7265625" style="60" hidden="1" customWidth="1"/>
    <col min="22" max="24" width="14.1796875" style="60" hidden="1" customWidth="1"/>
    <col min="25" max="27" width="14.1796875" style="38" hidden="1" customWidth="1"/>
    <col min="28" max="50" width="0" style="38" hidden="1" customWidth="1"/>
    <col min="51" max="16384" width="8.1796875" style="38"/>
  </cols>
  <sheetData>
    <row r="1" spans="1:39" ht="23.5" customHeight="1" x14ac:dyDescent="0.2">
      <c r="A1" s="2" t="s">
        <v>4672</v>
      </c>
      <c r="B1" s="2"/>
      <c r="D1" s="61" t="s">
        <v>4671</v>
      </c>
      <c r="P1" s="47"/>
      <c r="Q1" s="47"/>
      <c r="R1" s="47"/>
      <c r="S1" s="47"/>
      <c r="T1" s="47"/>
      <c r="U1" s="47"/>
      <c r="V1" s="47"/>
      <c r="W1" s="47"/>
      <c r="X1" s="47"/>
      <c r="Y1" s="48"/>
    </row>
    <row r="2" spans="1:39" s="61" customFormat="1" ht="17" customHeight="1" x14ac:dyDescent="0.2">
      <c r="A2" s="62"/>
      <c r="B2" s="62"/>
      <c r="C2" s="77" t="s">
        <v>4602</v>
      </c>
      <c r="D2" s="77"/>
      <c r="E2" s="77"/>
      <c r="F2" s="77"/>
      <c r="G2" s="77"/>
      <c r="H2" s="77"/>
      <c r="I2" s="77"/>
      <c r="J2" s="77"/>
      <c r="K2" s="62"/>
      <c r="M2" s="62"/>
      <c r="P2" s="63"/>
      <c r="Q2" s="63"/>
      <c r="R2" s="63"/>
      <c r="S2" s="63"/>
      <c r="T2" s="63"/>
      <c r="U2" s="63"/>
      <c r="V2" s="63"/>
      <c r="W2" s="63"/>
      <c r="X2" s="63"/>
      <c r="Y2" s="64"/>
    </row>
    <row r="3" spans="1:39" s="61" customFormat="1" ht="17" customHeight="1" x14ac:dyDescent="0.2">
      <c r="A3" s="62"/>
      <c r="B3" s="62"/>
      <c r="C3" s="61" t="s">
        <v>4604</v>
      </c>
      <c r="K3" s="62"/>
      <c r="M3" s="62"/>
      <c r="P3" s="63"/>
      <c r="Q3" s="63"/>
      <c r="R3" s="63"/>
      <c r="S3" s="63"/>
      <c r="T3" s="63"/>
      <c r="U3" s="63"/>
      <c r="V3" s="63"/>
      <c r="W3" s="63"/>
      <c r="X3" s="63"/>
      <c r="Y3" s="64"/>
    </row>
    <row r="4" spans="1:39" s="61" customFormat="1" ht="17" customHeight="1" x14ac:dyDescent="0.2">
      <c r="A4" s="62"/>
      <c r="B4" s="62"/>
      <c r="C4" s="61" t="s">
        <v>4669</v>
      </c>
      <c r="K4" s="62"/>
      <c r="M4" s="62"/>
      <c r="P4" s="63"/>
      <c r="Q4" s="63"/>
      <c r="R4" s="63"/>
      <c r="S4" s="63"/>
      <c r="T4" s="63"/>
      <c r="U4" s="63"/>
      <c r="V4" s="63"/>
      <c r="W4" s="63"/>
      <c r="X4" s="63"/>
      <c r="Y4" s="64"/>
    </row>
    <row r="5" spans="1:39" s="61" customFormat="1" ht="17" customHeight="1" x14ac:dyDescent="0.2">
      <c r="A5" s="62"/>
      <c r="B5" s="62"/>
      <c r="C5" s="61" t="s">
        <v>4670</v>
      </c>
      <c r="K5" s="62"/>
      <c r="M5" s="62"/>
      <c r="P5" s="63"/>
      <c r="Q5" s="63"/>
      <c r="R5" s="63"/>
      <c r="S5" s="63"/>
      <c r="T5" s="63"/>
      <c r="U5" s="63"/>
      <c r="V5" s="63"/>
      <c r="W5" s="63"/>
      <c r="X5" s="63"/>
      <c r="Y5" s="64"/>
    </row>
    <row r="6" spans="1:39" s="61" customFormat="1" ht="17" customHeight="1" x14ac:dyDescent="0.2">
      <c r="A6" s="62"/>
      <c r="B6" s="62"/>
      <c r="C6" s="61" t="s">
        <v>103</v>
      </c>
      <c r="K6" s="62"/>
      <c r="M6" s="62"/>
      <c r="P6" s="66"/>
      <c r="Q6" s="66"/>
      <c r="R6" s="66"/>
      <c r="S6" s="66"/>
      <c r="T6" s="66"/>
      <c r="U6" s="66"/>
      <c r="V6" s="66"/>
      <c r="W6" s="63"/>
      <c r="X6" s="63"/>
      <c r="Y6" s="64"/>
    </row>
    <row r="7" spans="1:39" s="61" customFormat="1" ht="17" customHeight="1" x14ac:dyDescent="0.2">
      <c r="A7" s="72"/>
      <c r="B7" s="67"/>
      <c r="C7" s="65" t="s">
        <v>96</v>
      </c>
      <c r="K7" s="62"/>
      <c r="M7" s="62"/>
      <c r="P7" s="66"/>
      <c r="Q7" s="66"/>
      <c r="R7" s="66"/>
      <c r="S7" s="66"/>
      <c r="T7" s="66"/>
      <c r="U7" s="66"/>
      <c r="V7" s="66"/>
      <c r="W7" s="63"/>
      <c r="X7" s="63"/>
      <c r="Y7" s="64"/>
    </row>
    <row r="8" spans="1:39" x14ac:dyDescent="0.2">
      <c r="A8" s="51"/>
      <c r="B8" s="51"/>
      <c r="P8" s="50"/>
      <c r="Q8" s="50"/>
      <c r="R8" s="50"/>
      <c r="S8" s="50"/>
      <c r="T8" s="50"/>
      <c r="U8" s="50"/>
      <c r="V8" s="50"/>
      <c r="W8" s="47"/>
      <c r="X8" s="47"/>
      <c r="Y8" s="48"/>
    </row>
    <row r="9" spans="1:39" x14ac:dyDescent="0.2">
      <c r="P9" s="50"/>
      <c r="Q9" s="50"/>
      <c r="R9" s="50"/>
      <c r="S9" s="50"/>
      <c r="T9" s="50"/>
      <c r="U9" s="50"/>
      <c r="V9" s="50"/>
      <c r="W9" s="47"/>
      <c r="X9" s="47"/>
      <c r="Y9" s="48"/>
    </row>
    <row r="10" spans="1:39" x14ac:dyDescent="0.2">
      <c r="A10" s="49"/>
      <c r="B10" s="49"/>
      <c r="P10" s="50"/>
      <c r="Q10" s="50"/>
      <c r="R10" s="50"/>
      <c r="S10" s="50"/>
      <c r="T10" s="50"/>
      <c r="U10" s="50"/>
      <c r="V10" s="50"/>
      <c r="W10" s="47"/>
      <c r="X10" s="47"/>
      <c r="Y10" s="48"/>
    </row>
    <row r="11" spans="1:39" x14ac:dyDescent="0.2">
      <c r="A11" s="49"/>
      <c r="B11" s="49"/>
      <c r="C11" s="49"/>
      <c r="E11" s="52"/>
      <c r="F11" s="78" t="s">
        <v>94</v>
      </c>
      <c r="G11" s="78"/>
      <c r="H11" s="78"/>
      <c r="I11" s="78"/>
      <c r="J11" s="78"/>
      <c r="P11" s="50"/>
      <c r="Q11" s="50"/>
      <c r="R11" s="50"/>
      <c r="S11" s="50"/>
      <c r="T11" s="50"/>
      <c r="U11" s="50"/>
      <c r="V11" s="50"/>
      <c r="W11" s="47"/>
      <c r="X11" s="47"/>
      <c r="Y11" s="48"/>
    </row>
    <row r="12" spans="1:39" s="53" customFormat="1" ht="14" x14ac:dyDescent="0.2">
      <c r="A12" s="77"/>
      <c r="B12" s="77"/>
      <c r="C12" s="77"/>
      <c r="D12" s="77"/>
      <c r="E12" s="77"/>
      <c r="F12" s="77"/>
      <c r="G12" s="77"/>
      <c r="H12" s="79"/>
      <c r="I12" s="79"/>
      <c r="J12" s="79"/>
      <c r="K12" s="79"/>
      <c r="M12" s="54"/>
      <c r="P12" s="55" t="s">
        <v>51</v>
      </c>
      <c r="Q12" s="55" t="s">
        <v>44</v>
      </c>
      <c r="R12" s="55" t="s">
        <v>60</v>
      </c>
      <c r="S12" s="55" t="s">
        <v>48</v>
      </c>
      <c r="T12" s="56" t="s">
        <v>72</v>
      </c>
      <c r="U12" s="57"/>
      <c r="V12" s="57"/>
      <c r="W12" s="58"/>
      <c r="X12" s="58"/>
      <c r="Y12" s="59"/>
    </row>
    <row r="13" spans="1:39" s="53" customFormat="1" ht="13" customHeight="1" x14ac:dyDescent="0.2">
      <c r="A13" s="80" t="s">
        <v>4657</v>
      </c>
      <c r="B13" s="80"/>
      <c r="C13" s="80"/>
      <c r="D13" s="80"/>
      <c r="E13" s="80"/>
      <c r="F13" s="80"/>
      <c r="G13" s="80"/>
      <c r="H13" s="11"/>
      <c r="I13" s="11"/>
      <c r="J13" s="13"/>
      <c r="K13" s="11"/>
      <c r="L13" s="11"/>
      <c r="M13" s="11"/>
      <c r="N13" s="11"/>
      <c r="O13" s="11"/>
      <c r="P13" s="11"/>
      <c r="Q13" s="11"/>
      <c r="R13" s="11"/>
      <c r="S13" s="11"/>
      <c r="T13" s="11"/>
      <c r="U13" s="11"/>
      <c r="V13" s="13" t="s">
        <v>45</v>
      </c>
      <c r="W13" s="13" t="s">
        <v>39</v>
      </c>
      <c r="X13" s="13" t="s">
        <v>59</v>
      </c>
      <c r="Y13" s="13" t="s">
        <v>48</v>
      </c>
      <c r="Z13" s="14" t="s">
        <v>72</v>
      </c>
      <c r="AA13" s="15" t="s">
        <v>71</v>
      </c>
      <c r="AB13" s="11"/>
      <c r="AC13" s="11"/>
      <c r="AD13" s="11"/>
      <c r="AE13" s="11"/>
      <c r="AF13" s="11"/>
      <c r="AG13" s="11"/>
      <c r="AH13" s="11"/>
      <c r="AI13" s="11"/>
      <c r="AJ13" s="11"/>
      <c r="AK13" s="11"/>
      <c r="AL13" s="11"/>
      <c r="AM13" s="11"/>
    </row>
    <row r="14" spans="1:39" s="53" customFormat="1" ht="35.5" customHeight="1" x14ac:dyDescent="0.2">
      <c r="A14" s="80"/>
      <c r="B14" s="80"/>
      <c r="C14" s="80"/>
      <c r="D14" s="80"/>
      <c r="E14" s="80"/>
      <c r="F14" s="80"/>
      <c r="G14" s="80"/>
      <c r="H14" s="11"/>
      <c r="I14" s="11"/>
      <c r="J14" s="13"/>
      <c r="K14" s="11"/>
      <c r="L14" s="11"/>
      <c r="M14" s="11"/>
      <c r="N14" s="11"/>
      <c r="O14" s="11"/>
      <c r="P14" s="11"/>
      <c r="Q14" s="11"/>
      <c r="R14" s="11"/>
      <c r="S14" s="11"/>
      <c r="T14" s="11"/>
      <c r="U14" s="83" t="s">
        <v>69</v>
      </c>
      <c r="V14" s="27" t="s">
        <v>4656</v>
      </c>
      <c r="W14" s="12" t="s">
        <v>12</v>
      </c>
      <c r="X14" s="12" t="s">
        <v>14</v>
      </c>
      <c r="Y14" s="11" t="s">
        <v>46</v>
      </c>
      <c r="Z14" s="37" t="s">
        <v>73</v>
      </c>
      <c r="AA14" s="11"/>
      <c r="AB14" s="11"/>
      <c r="AC14" s="11"/>
      <c r="AD14" s="11"/>
      <c r="AE14" s="11"/>
      <c r="AF14" s="11"/>
      <c r="AG14" s="11"/>
      <c r="AH14" s="11"/>
      <c r="AI14" s="11"/>
      <c r="AJ14" s="11"/>
      <c r="AK14" s="11"/>
      <c r="AL14" s="11"/>
      <c r="AM14" s="11"/>
    </row>
    <row r="15" spans="1:39" s="53" customFormat="1" x14ac:dyDescent="0.2">
      <c r="A15" s="11"/>
      <c r="B15" s="11"/>
      <c r="C15" s="11"/>
      <c r="D15" s="11"/>
      <c r="E15" s="11"/>
      <c r="F15" s="11"/>
      <c r="G15" s="11"/>
      <c r="H15" s="11"/>
      <c r="I15" s="11"/>
      <c r="J15" s="13"/>
      <c r="K15" s="11"/>
      <c r="L15" s="11"/>
      <c r="M15" s="11"/>
      <c r="N15" s="11"/>
      <c r="O15" s="11"/>
      <c r="P15" s="11"/>
      <c r="Q15" s="11"/>
      <c r="R15" s="11"/>
      <c r="S15" s="11"/>
      <c r="T15" s="11"/>
      <c r="U15" s="83"/>
      <c r="V15" s="26"/>
      <c r="W15" s="12" t="s">
        <v>13</v>
      </c>
      <c r="X15" s="12" t="s">
        <v>15</v>
      </c>
      <c r="Y15" s="11" t="s">
        <v>47</v>
      </c>
      <c r="Z15" s="37" t="s">
        <v>74</v>
      </c>
      <c r="AA15" s="11"/>
      <c r="AB15" s="11"/>
      <c r="AC15" s="11"/>
      <c r="AD15" s="11"/>
      <c r="AE15" s="11"/>
      <c r="AF15" s="11"/>
      <c r="AG15" s="11"/>
      <c r="AH15" s="11"/>
      <c r="AI15" s="11"/>
      <c r="AJ15" s="11"/>
      <c r="AK15" s="11"/>
      <c r="AL15" s="11"/>
      <c r="AM15" s="11"/>
    </row>
    <row r="16" spans="1:39" s="53" customFormat="1" x14ac:dyDescent="0.2">
      <c r="A16" s="12"/>
      <c r="B16" s="12"/>
      <c r="C16" s="12"/>
      <c r="D16" s="12"/>
      <c r="E16" s="11"/>
      <c r="F16" s="12"/>
      <c r="G16" s="12"/>
      <c r="H16" s="12"/>
      <c r="I16" s="12"/>
      <c r="J16" s="16"/>
      <c r="K16" s="11"/>
      <c r="L16" s="11"/>
      <c r="M16" s="11"/>
      <c r="N16" s="11"/>
      <c r="O16" s="11"/>
      <c r="P16" s="11"/>
      <c r="Q16" s="11"/>
      <c r="R16" s="11"/>
      <c r="S16" s="11"/>
      <c r="T16" s="11"/>
      <c r="U16" s="83"/>
      <c r="V16" s="27" t="s">
        <v>52</v>
      </c>
      <c r="W16" s="12"/>
      <c r="X16" s="12" t="s">
        <v>16</v>
      </c>
      <c r="Y16" s="11"/>
      <c r="Z16" s="37" t="s">
        <v>75</v>
      </c>
      <c r="AA16" s="11"/>
      <c r="AB16" s="11"/>
      <c r="AC16" s="11"/>
      <c r="AD16" s="11"/>
      <c r="AE16" s="11"/>
      <c r="AF16" s="11"/>
      <c r="AG16" s="11"/>
      <c r="AH16" s="11"/>
      <c r="AI16" s="11"/>
      <c r="AJ16" s="11"/>
      <c r="AK16" s="11"/>
      <c r="AL16" s="11"/>
      <c r="AM16" s="11"/>
    </row>
    <row r="17" spans="1:48" s="53" customFormat="1" hidden="1" x14ac:dyDescent="0.2">
      <c r="A17" s="84"/>
      <c r="B17" s="85"/>
      <c r="C17" s="17" t="s">
        <v>40</v>
      </c>
      <c r="D17" s="86"/>
      <c r="E17" s="87"/>
      <c r="F17" s="87"/>
      <c r="G17" s="88"/>
      <c r="H17" s="12"/>
      <c r="I17" s="12"/>
      <c r="J17" s="16"/>
      <c r="K17" s="11"/>
      <c r="L17" s="11"/>
      <c r="M17" s="11"/>
      <c r="N17" s="11"/>
      <c r="O17" s="11"/>
      <c r="P17" s="11"/>
      <c r="Q17" s="11"/>
      <c r="R17" s="11"/>
      <c r="S17" s="11"/>
      <c r="T17" s="11"/>
      <c r="U17" s="83"/>
      <c r="V17" s="26" t="s">
        <v>56</v>
      </c>
      <c r="W17" s="12"/>
      <c r="X17" s="12" t="s">
        <v>18</v>
      </c>
      <c r="Y17" s="11"/>
      <c r="Z17" s="11"/>
      <c r="AA17" s="11"/>
      <c r="AB17" s="11" t="s">
        <v>52</v>
      </c>
      <c r="AC17" s="11" t="s">
        <v>53</v>
      </c>
      <c r="AD17" s="11" t="s">
        <v>4667</v>
      </c>
      <c r="AE17" s="11" t="s">
        <v>61</v>
      </c>
      <c r="AF17" s="11" t="s">
        <v>54</v>
      </c>
      <c r="AG17" s="11" t="s">
        <v>55</v>
      </c>
      <c r="AH17" s="11" t="s">
        <v>56</v>
      </c>
      <c r="AI17" s="11" t="s">
        <v>57</v>
      </c>
      <c r="AJ17" s="11" t="s">
        <v>58</v>
      </c>
      <c r="AK17" s="11" t="s">
        <v>4656</v>
      </c>
      <c r="AL17" s="11" t="s">
        <v>4640</v>
      </c>
      <c r="AM17" s="11" t="s">
        <v>4645</v>
      </c>
      <c r="AN17" s="11" t="s">
        <v>4646</v>
      </c>
      <c r="AO17" s="11" t="s">
        <v>4658</v>
      </c>
      <c r="AP17" s="11" t="s">
        <v>4659</v>
      </c>
      <c r="AQ17" s="11" t="s">
        <v>4660</v>
      </c>
      <c r="AR17" s="11" t="s">
        <v>4661</v>
      </c>
      <c r="AS17" s="11" t="s">
        <v>4662</v>
      </c>
      <c r="AT17" s="11" t="s">
        <v>4663</v>
      </c>
      <c r="AU17" s="11" t="s">
        <v>4664</v>
      </c>
      <c r="AV17" s="11" t="s">
        <v>4665</v>
      </c>
    </row>
    <row r="18" spans="1:48" s="53" customFormat="1" ht="16.5" x14ac:dyDescent="0.2">
      <c r="A18" s="11"/>
      <c r="B18" s="11"/>
      <c r="C18" s="22"/>
      <c r="D18" s="11"/>
      <c r="E18" s="11"/>
      <c r="F18" s="40"/>
      <c r="G18" s="89" t="s">
        <v>95</v>
      </c>
      <c r="H18" s="89"/>
      <c r="I18" s="89"/>
      <c r="J18" s="89"/>
      <c r="K18" s="11"/>
      <c r="L18" s="11"/>
      <c r="M18" s="11"/>
      <c r="N18" s="11"/>
      <c r="O18" s="11"/>
      <c r="P18" s="11"/>
      <c r="Q18" s="11"/>
      <c r="R18" s="11"/>
      <c r="S18" s="11"/>
      <c r="T18" s="11"/>
      <c r="U18" s="83"/>
      <c r="V18" s="11"/>
      <c r="W18" s="12"/>
      <c r="X18" s="12"/>
      <c r="Y18" s="11"/>
      <c r="Z18" s="11"/>
      <c r="AA18" s="11"/>
      <c r="AB18" s="12" t="s">
        <v>4641</v>
      </c>
      <c r="AC18" s="11"/>
      <c r="AD18" s="11"/>
      <c r="AE18" s="11"/>
      <c r="AF18" s="13" t="s">
        <v>45</v>
      </c>
      <c r="AG18" s="13" t="s">
        <v>39</v>
      </c>
      <c r="AH18" s="13" t="s">
        <v>59</v>
      </c>
      <c r="AI18" s="13" t="s">
        <v>48</v>
      </c>
      <c r="AJ18" s="14" t="s">
        <v>72</v>
      </c>
      <c r="AK18" s="15" t="s">
        <v>71</v>
      </c>
      <c r="AL18" s="11"/>
      <c r="AM18" s="11"/>
      <c r="AN18" s="11"/>
      <c r="AO18" s="11"/>
      <c r="AP18" s="11"/>
      <c r="AQ18" s="11"/>
      <c r="AR18" s="11"/>
      <c r="AS18" s="11"/>
      <c r="AT18" s="11"/>
      <c r="AU18" s="11"/>
      <c r="AV18" s="11"/>
    </row>
    <row r="19" spans="1:48" s="53" customFormat="1" ht="16.5" x14ac:dyDescent="0.2">
      <c r="A19" s="12"/>
      <c r="B19" s="12"/>
      <c r="C19" s="22"/>
      <c r="D19" s="22"/>
      <c r="E19" s="22"/>
      <c r="F19" s="41"/>
      <c r="G19" s="42"/>
      <c r="H19" s="42"/>
      <c r="I19" s="42"/>
      <c r="J19" s="43"/>
      <c r="K19" s="11"/>
      <c r="L19" s="11"/>
      <c r="M19" s="81" t="s">
        <v>49</v>
      </c>
      <c r="N19" s="90"/>
      <c r="O19" s="82"/>
      <c r="P19" s="90"/>
      <c r="Q19" s="82"/>
      <c r="R19" s="11"/>
      <c r="S19" s="11"/>
      <c r="T19" s="11"/>
      <c r="U19" s="83"/>
      <c r="V19" s="11"/>
      <c r="W19" s="12"/>
      <c r="X19" s="12"/>
      <c r="Y19" s="11"/>
      <c r="Z19" s="11"/>
      <c r="AA19" s="11"/>
      <c r="AB19" s="12" t="s">
        <v>4635</v>
      </c>
      <c r="AC19" s="11"/>
      <c r="AD19" s="11"/>
      <c r="AE19" s="11"/>
      <c r="AF19" s="27" t="s">
        <v>4656</v>
      </c>
      <c r="AG19" s="12" t="s">
        <v>12</v>
      </c>
      <c r="AH19" s="12" t="s">
        <v>14</v>
      </c>
      <c r="AI19" s="11" t="s">
        <v>46</v>
      </c>
      <c r="AJ19" s="37" t="s">
        <v>73</v>
      </c>
      <c r="AK19" s="11"/>
      <c r="AL19" s="11"/>
      <c r="AM19" s="11"/>
      <c r="AN19" s="11"/>
      <c r="AO19" s="11"/>
      <c r="AP19" s="11"/>
      <c r="AQ19" s="11"/>
      <c r="AR19" s="11"/>
      <c r="AS19" s="11"/>
      <c r="AT19" s="11"/>
      <c r="AU19" s="11"/>
      <c r="AV19" s="11"/>
    </row>
    <row r="20" spans="1:48" s="53" customFormat="1" ht="14" x14ac:dyDescent="0.2">
      <c r="A20" s="33" t="s">
        <v>92</v>
      </c>
      <c r="B20" s="32"/>
      <c r="C20" s="32"/>
      <c r="D20" s="91" t="s">
        <v>100</v>
      </c>
      <c r="E20" s="91"/>
      <c r="F20" s="91"/>
      <c r="G20" s="91"/>
      <c r="H20" s="91"/>
      <c r="I20" s="91"/>
      <c r="J20" s="13"/>
      <c r="K20" s="11"/>
      <c r="L20" s="11"/>
      <c r="M20" s="14" t="s">
        <v>32</v>
      </c>
      <c r="N20" s="14" t="s">
        <v>33</v>
      </c>
      <c r="O20" s="45" t="s">
        <v>34</v>
      </c>
      <c r="P20" s="14" t="s">
        <v>33</v>
      </c>
      <c r="Q20" s="45" t="s">
        <v>34</v>
      </c>
      <c r="R20" s="11"/>
      <c r="S20" s="81" t="s">
        <v>49</v>
      </c>
      <c r="T20" s="82"/>
      <c r="U20" s="83"/>
      <c r="V20" s="11"/>
      <c r="W20" s="12"/>
      <c r="X20" s="12"/>
      <c r="Y20" s="11"/>
      <c r="Z20" s="11"/>
      <c r="AA20" s="11"/>
      <c r="AB20" s="12" t="s">
        <v>4636</v>
      </c>
      <c r="AC20" s="11"/>
      <c r="AD20" s="11"/>
      <c r="AE20" s="11"/>
      <c r="AF20" s="26"/>
      <c r="AG20" s="12" t="s">
        <v>13</v>
      </c>
      <c r="AH20" s="12" t="s">
        <v>15</v>
      </c>
      <c r="AI20" s="11" t="s">
        <v>47</v>
      </c>
      <c r="AJ20" s="37" t="s">
        <v>74</v>
      </c>
      <c r="AK20" s="11"/>
      <c r="AL20" s="11"/>
      <c r="AM20" s="11"/>
      <c r="AN20" s="11"/>
      <c r="AO20" s="11"/>
      <c r="AP20" s="11"/>
      <c r="AQ20" s="11"/>
      <c r="AR20" s="11"/>
      <c r="AS20" s="11"/>
      <c r="AT20" s="11"/>
      <c r="AU20" s="11"/>
      <c r="AV20" s="11"/>
    </row>
    <row r="21" spans="1:48" s="53" customFormat="1" x14ac:dyDescent="0.2">
      <c r="A21" s="14" t="s">
        <v>25</v>
      </c>
      <c r="B21" s="14" t="s">
        <v>45</v>
      </c>
      <c r="C21" s="14" t="s">
        <v>4655</v>
      </c>
      <c r="D21" s="14" t="s">
        <v>27</v>
      </c>
      <c r="E21" s="14" t="s">
        <v>90</v>
      </c>
      <c r="F21" s="14" t="s">
        <v>91</v>
      </c>
      <c r="G21" s="14" t="s">
        <v>28</v>
      </c>
      <c r="H21" s="14" t="s">
        <v>29</v>
      </c>
      <c r="I21" s="14" t="s">
        <v>30</v>
      </c>
      <c r="J21" s="14" t="s">
        <v>39</v>
      </c>
      <c r="K21" s="14" t="s">
        <v>50</v>
      </c>
      <c r="L21" s="15" t="s">
        <v>31</v>
      </c>
      <c r="M21" s="10"/>
      <c r="N21" s="14"/>
      <c r="O21" s="14"/>
      <c r="P21" s="14" t="s">
        <v>35</v>
      </c>
      <c r="Q21" s="14" t="s">
        <v>36</v>
      </c>
      <c r="R21" s="15" t="s">
        <v>4647</v>
      </c>
      <c r="S21" s="14" t="s">
        <v>33</v>
      </c>
      <c r="T21" s="45" t="s">
        <v>34</v>
      </c>
      <c r="U21" s="83"/>
      <c r="V21" s="11"/>
      <c r="W21" s="12"/>
      <c r="X21" s="12"/>
      <c r="Y21" s="11"/>
      <c r="Z21" s="11"/>
      <c r="AA21" s="11"/>
      <c r="AB21" s="11"/>
      <c r="AC21" s="11"/>
      <c r="AD21" s="11"/>
      <c r="AE21" s="11"/>
      <c r="AF21" s="27" t="s">
        <v>52</v>
      </c>
      <c r="AG21" s="12"/>
      <c r="AH21" s="12" t="s">
        <v>16</v>
      </c>
      <c r="AI21" s="11"/>
      <c r="AJ21" s="37" t="s">
        <v>75</v>
      </c>
      <c r="AK21" s="11"/>
      <c r="AL21" s="11"/>
      <c r="AM21" s="11"/>
      <c r="AN21" s="11"/>
      <c r="AO21" s="11"/>
      <c r="AP21" s="11"/>
      <c r="AQ21" s="11"/>
      <c r="AR21" s="11"/>
      <c r="AS21" s="11"/>
      <c r="AT21" s="11"/>
      <c r="AU21" s="11"/>
      <c r="AV21" s="11"/>
    </row>
    <row r="22" spans="1:48" s="53" customFormat="1" x14ac:dyDescent="0.2">
      <c r="A22" s="10"/>
      <c r="B22" s="28" t="s">
        <v>4656</v>
      </c>
      <c r="C22" s="10"/>
      <c r="D22" s="10"/>
      <c r="E22" s="10" t="str">
        <f>ASC(PHONETIC(C22))</f>
        <v/>
      </c>
      <c r="F22" s="10" t="str">
        <f>ASC(PHONETIC(D22))</f>
        <v/>
      </c>
      <c r="G22" s="10"/>
      <c r="H22" s="10"/>
      <c r="I22" s="10"/>
      <c r="J22" s="29" t="s">
        <v>12</v>
      </c>
      <c r="K22" s="10"/>
      <c r="L22" s="30" t="s">
        <v>4626</v>
      </c>
      <c r="M22" s="23"/>
      <c r="N22" s="23"/>
      <c r="O22" s="23"/>
      <c r="P22" s="23"/>
      <c r="Q22" s="23"/>
      <c r="R22" s="24"/>
      <c r="S22" s="23"/>
      <c r="T22" s="23"/>
      <c r="U22" s="83"/>
      <c r="V22" s="11"/>
      <c r="W22" s="12"/>
      <c r="X22" s="12"/>
      <c r="Y22" s="11"/>
      <c r="Z22" s="11"/>
      <c r="AA22" s="11"/>
      <c r="AB22" s="11"/>
      <c r="AC22" s="11"/>
      <c r="AD22" s="11"/>
      <c r="AE22" s="11"/>
      <c r="AF22" s="26" t="s">
        <v>53</v>
      </c>
      <c r="AG22" s="12"/>
      <c r="AH22" s="12" t="s">
        <v>16</v>
      </c>
      <c r="AI22" s="11"/>
      <c r="AJ22" s="11"/>
      <c r="AK22" s="11"/>
      <c r="AL22" s="11"/>
      <c r="AM22" s="11"/>
      <c r="AN22" s="11"/>
      <c r="AO22" s="11"/>
      <c r="AP22" s="11"/>
      <c r="AQ22" s="11"/>
      <c r="AR22" s="11"/>
      <c r="AS22" s="11"/>
      <c r="AT22" s="11"/>
      <c r="AU22" s="11"/>
      <c r="AV22" s="11"/>
    </row>
    <row r="23" spans="1:48" s="53" customFormat="1" x14ac:dyDescent="0.2">
      <c r="A23" s="10"/>
      <c r="B23" s="28" t="s">
        <v>4656</v>
      </c>
      <c r="C23" s="10"/>
      <c r="D23" s="10"/>
      <c r="E23" s="10" t="str">
        <f t="shared" ref="E23:F76" si="0">ASC(PHONETIC(C23))</f>
        <v/>
      </c>
      <c r="F23" s="10" t="str">
        <f t="shared" si="0"/>
        <v/>
      </c>
      <c r="G23" s="10"/>
      <c r="H23" s="10"/>
      <c r="I23" s="10"/>
      <c r="J23" s="29" t="s">
        <v>12</v>
      </c>
      <c r="K23" s="10"/>
      <c r="L23" s="30" t="s">
        <v>4666</v>
      </c>
      <c r="M23" s="23"/>
      <c r="N23" s="23"/>
      <c r="O23" s="23"/>
      <c r="P23" s="23"/>
      <c r="Q23" s="23"/>
      <c r="R23" s="24"/>
      <c r="S23" s="23"/>
      <c r="T23" s="23"/>
      <c r="U23" s="83"/>
      <c r="V23" s="11"/>
      <c r="W23" s="12"/>
      <c r="X23" s="12"/>
      <c r="Y23" s="11"/>
      <c r="Z23" s="11"/>
      <c r="AA23" s="11"/>
      <c r="AB23" s="11"/>
      <c r="AC23" s="11"/>
      <c r="AD23" s="11"/>
      <c r="AE23" s="11"/>
      <c r="AF23" s="27" t="s">
        <v>55</v>
      </c>
      <c r="AG23" s="12"/>
      <c r="AH23" s="12" t="s">
        <v>17</v>
      </c>
      <c r="AI23" s="11"/>
      <c r="AJ23" s="11"/>
      <c r="AK23" s="11"/>
      <c r="AL23" s="11"/>
      <c r="AM23" s="11"/>
      <c r="AN23" s="11"/>
      <c r="AO23" s="11"/>
      <c r="AP23" s="11"/>
      <c r="AQ23" s="11"/>
      <c r="AR23" s="11"/>
      <c r="AS23" s="11"/>
      <c r="AT23" s="11"/>
      <c r="AU23" s="11"/>
      <c r="AV23" s="11"/>
    </row>
    <row r="24" spans="1:48" s="53" customFormat="1" x14ac:dyDescent="0.2">
      <c r="A24" s="10"/>
      <c r="B24" s="28" t="s">
        <v>4656</v>
      </c>
      <c r="C24" s="10"/>
      <c r="D24" s="10"/>
      <c r="E24" s="10" t="str">
        <f t="shared" si="0"/>
        <v/>
      </c>
      <c r="F24" s="10" t="str">
        <f t="shared" si="0"/>
        <v/>
      </c>
      <c r="G24" s="10"/>
      <c r="H24" s="10"/>
      <c r="I24" s="10"/>
      <c r="J24" s="29" t="s">
        <v>13</v>
      </c>
      <c r="K24" s="10"/>
      <c r="L24" s="30" t="s">
        <v>4626</v>
      </c>
      <c r="M24" s="23"/>
      <c r="N24" s="23"/>
      <c r="O24" s="23"/>
      <c r="P24" s="23"/>
      <c r="Q24" s="23"/>
      <c r="R24" s="24"/>
      <c r="S24" s="23"/>
      <c r="T24" s="23"/>
      <c r="U24" s="83"/>
      <c r="V24" s="11"/>
      <c r="W24" s="12"/>
      <c r="X24" s="12"/>
      <c r="Y24" s="11"/>
      <c r="Z24" s="11"/>
      <c r="AA24" s="11"/>
      <c r="AB24" s="11"/>
      <c r="AC24" s="11"/>
      <c r="AD24" s="11"/>
      <c r="AE24" s="11"/>
      <c r="AF24" s="26" t="s">
        <v>56</v>
      </c>
      <c r="AG24" s="12"/>
      <c r="AH24" s="12" t="s">
        <v>18</v>
      </c>
      <c r="AI24" s="11"/>
      <c r="AJ24" s="11"/>
      <c r="AK24" s="11"/>
      <c r="AL24" s="11" t="s">
        <v>52</v>
      </c>
      <c r="AM24" s="11" t="s">
        <v>53</v>
      </c>
      <c r="AN24" s="11" t="s">
        <v>61</v>
      </c>
      <c r="AO24" s="11" t="s">
        <v>54</v>
      </c>
      <c r="AP24" s="11" t="s">
        <v>55</v>
      </c>
      <c r="AQ24" s="11" t="s">
        <v>56</v>
      </c>
      <c r="AR24" s="11" t="s">
        <v>57</v>
      </c>
      <c r="AS24" s="11" t="s">
        <v>58</v>
      </c>
      <c r="AT24" s="11" t="s">
        <v>4656</v>
      </c>
      <c r="AU24" s="11" t="s">
        <v>4640</v>
      </c>
      <c r="AV24" s="11"/>
    </row>
    <row r="25" spans="1:48" s="53" customFormat="1" x14ac:dyDescent="0.2">
      <c r="A25" s="10"/>
      <c r="B25" s="28"/>
      <c r="C25" s="10"/>
      <c r="D25" s="10"/>
      <c r="E25" s="10" t="str">
        <f t="shared" si="0"/>
        <v/>
      </c>
      <c r="F25" s="10" t="str">
        <f t="shared" si="0"/>
        <v/>
      </c>
      <c r="G25" s="10"/>
      <c r="H25" s="10"/>
      <c r="I25" s="10"/>
      <c r="J25" s="29"/>
      <c r="K25" s="10"/>
      <c r="L25" s="30"/>
      <c r="M25" s="23"/>
      <c r="N25" s="23"/>
      <c r="O25" s="23"/>
      <c r="P25" s="23"/>
      <c r="Q25" s="23"/>
      <c r="R25" s="24"/>
      <c r="S25" s="23"/>
      <c r="T25" s="23"/>
      <c r="U25" s="83"/>
      <c r="V25" s="11"/>
      <c r="W25" s="12"/>
      <c r="X25" s="12"/>
      <c r="Y25" s="11"/>
      <c r="Z25" s="11"/>
      <c r="AA25" s="11"/>
      <c r="AB25" s="11"/>
      <c r="AC25" s="11"/>
      <c r="AD25" s="11"/>
      <c r="AE25" s="11"/>
      <c r="AF25" s="27" t="s">
        <v>57</v>
      </c>
      <c r="AG25" s="12"/>
      <c r="AH25" s="12" t="s">
        <v>19</v>
      </c>
      <c r="AI25" s="11"/>
      <c r="AJ25" s="11"/>
      <c r="AK25" s="11"/>
      <c r="AL25" s="12" t="s">
        <v>4625</v>
      </c>
      <c r="AM25" s="11" t="s">
        <v>4653</v>
      </c>
      <c r="AN25" s="11" t="s">
        <v>4618</v>
      </c>
      <c r="AO25" s="11" t="s">
        <v>4618</v>
      </c>
      <c r="AP25" s="11" t="s">
        <v>4608</v>
      </c>
      <c r="AQ25" s="11" t="s">
        <v>4608</v>
      </c>
      <c r="AR25" s="11" t="s">
        <v>4612</v>
      </c>
      <c r="AS25" s="11" t="s">
        <v>4612</v>
      </c>
      <c r="AT25" s="11" t="s">
        <v>4626</v>
      </c>
      <c r="AU25" s="11" t="s">
        <v>4649</v>
      </c>
      <c r="AV25" s="11"/>
    </row>
    <row r="26" spans="1:48" s="53" customFormat="1" x14ac:dyDescent="0.2">
      <c r="A26" s="10"/>
      <c r="B26" s="28"/>
      <c r="C26" s="10"/>
      <c r="D26" s="10"/>
      <c r="E26" s="10" t="str">
        <f t="shared" si="0"/>
        <v/>
      </c>
      <c r="F26" s="10" t="str">
        <f t="shared" si="0"/>
        <v/>
      </c>
      <c r="G26" s="10"/>
      <c r="H26" s="10"/>
      <c r="I26" s="10"/>
      <c r="J26" s="29"/>
      <c r="K26" s="10"/>
      <c r="L26" s="30"/>
      <c r="M26" s="23"/>
      <c r="N26" s="23"/>
      <c r="O26" s="23"/>
      <c r="P26" s="23"/>
      <c r="Q26" s="23"/>
      <c r="R26" s="24"/>
      <c r="S26" s="23"/>
      <c r="T26" s="23"/>
      <c r="U26" s="83"/>
      <c r="V26" s="11"/>
      <c r="W26" s="12"/>
      <c r="X26" s="12"/>
      <c r="Y26" s="11"/>
      <c r="Z26" s="11"/>
      <c r="AA26" s="11"/>
      <c r="AB26" s="11"/>
      <c r="AC26" s="11"/>
      <c r="AD26" s="11"/>
      <c r="AE26" s="11"/>
      <c r="AF26" s="26" t="s">
        <v>58</v>
      </c>
      <c r="AG26" s="12"/>
      <c r="AH26" s="12" t="s">
        <v>20</v>
      </c>
      <c r="AI26" s="11"/>
      <c r="AJ26" s="11"/>
      <c r="AK26" s="11"/>
      <c r="AL26" s="12" t="s">
        <v>4652</v>
      </c>
      <c r="AM26" s="11" t="s">
        <v>4626</v>
      </c>
      <c r="AN26" s="11" t="s">
        <v>4619</v>
      </c>
      <c r="AO26" s="11" t="s">
        <v>4638</v>
      </c>
      <c r="AP26" s="11" t="s">
        <v>4633</v>
      </c>
      <c r="AQ26" s="11" t="s">
        <v>4611</v>
      </c>
      <c r="AR26" s="11" t="s">
        <v>4613</v>
      </c>
      <c r="AS26" s="11" t="s">
        <v>4613</v>
      </c>
      <c r="AT26" s="11" t="s">
        <v>4674</v>
      </c>
      <c r="AU26" s="11" t="s">
        <v>4648</v>
      </c>
      <c r="AV26" s="11"/>
    </row>
    <row r="27" spans="1:48" s="53" customFormat="1" x14ac:dyDescent="0.2">
      <c r="A27" s="10"/>
      <c r="B27" s="28"/>
      <c r="C27" s="10"/>
      <c r="D27" s="10"/>
      <c r="E27" s="10" t="str">
        <f t="shared" si="0"/>
        <v/>
      </c>
      <c r="F27" s="10" t="str">
        <f t="shared" si="0"/>
        <v/>
      </c>
      <c r="G27" s="10"/>
      <c r="H27" s="10"/>
      <c r="I27" s="10"/>
      <c r="J27" s="29"/>
      <c r="K27" s="10"/>
      <c r="L27" s="30"/>
      <c r="M27" s="23"/>
      <c r="N27" s="23"/>
      <c r="O27" s="23"/>
      <c r="P27" s="23"/>
      <c r="Q27" s="23"/>
      <c r="R27" s="24"/>
      <c r="S27" s="23"/>
      <c r="T27" s="23"/>
      <c r="U27" s="83"/>
      <c r="V27" s="11"/>
      <c r="W27" s="12"/>
      <c r="X27" s="12"/>
      <c r="Y27" s="11"/>
      <c r="Z27" s="11"/>
      <c r="AA27" s="11"/>
      <c r="AB27" s="11"/>
      <c r="AC27" s="11"/>
      <c r="AD27" s="11"/>
      <c r="AE27" s="11"/>
      <c r="AF27" s="11"/>
      <c r="AG27" s="12"/>
      <c r="AH27" s="12" t="s">
        <v>21</v>
      </c>
      <c r="AI27" s="11"/>
      <c r="AJ27" s="11"/>
      <c r="AK27" s="11"/>
      <c r="AL27" s="12" t="s">
        <v>4630</v>
      </c>
      <c r="AM27" s="11" t="s">
        <v>4607</v>
      </c>
      <c r="AN27" s="11" t="s">
        <v>4620</v>
      </c>
      <c r="AO27" s="11" t="s">
        <v>4642</v>
      </c>
      <c r="AP27" s="11" t="s">
        <v>4609</v>
      </c>
      <c r="AQ27" s="11" t="s">
        <v>4609</v>
      </c>
      <c r="AR27" s="11" t="s">
        <v>4627</v>
      </c>
      <c r="AS27" s="11" t="s">
        <v>4644</v>
      </c>
      <c r="AT27" s="11"/>
      <c r="AU27" s="11"/>
      <c r="AV27" s="11"/>
    </row>
    <row r="28" spans="1:48" s="53" customFormat="1" x14ac:dyDescent="0.2">
      <c r="A28" s="10"/>
      <c r="B28" s="28"/>
      <c r="C28" s="10"/>
      <c r="D28" s="10"/>
      <c r="E28" s="10" t="str">
        <f t="shared" si="0"/>
        <v/>
      </c>
      <c r="F28" s="10" t="str">
        <f t="shared" si="0"/>
        <v/>
      </c>
      <c r="G28" s="10"/>
      <c r="H28" s="10"/>
      <c r="I28" s="10"/>
      <c r="J28" s="29"/>
      <c r="K28" s="10"/>
      <c r="L28" s="30"/>
      <c r="M28" s="23"/>
      <c r="N28" s="23"/>
      <c r="O28" s="23"/>
      <c r="P28" s="23"/>
      <c r="Q28" s="23"/>
      <c r="R28" s="24"/>
      <c r="S28" s="23"/>
      <c r="T28" s="23"/>
      <c r="U28" s="83"/>
      <c r="V28" s="11"/>
      <c r="W28" s="12"/>
      <c r="X28" s="12"/>
      <c r="Y28" s="11"/>
      <c r="Z28" s="11"/>
      <c r="AA28" s="11"/>
      <c r="AB28" s="11"/>
      <c r="AC28" s="11"/>
      <c r="AD28" s="11"/>
      <c r="AE28" s="11"/>
      <c r="AF28" s="11"/>
      <c r="AG28" s="12"/>
      <c r="AH28" s="12" t="s">
        <v>22</v>
      </c>
      <c r="AI28" s="11"/>
      <c r="AJ28" s="11"/>
      <c r="AK28" s="11"/>
      <c r="AL28" s="12" t="s">
        <v>4627</v>
      </c>
      <c r="AM28" s="11" t="s">
        <v>4654</v>
      </c>
      <c r="AN28" s="11" t="s">
        <v>4621</v>
      </c>
      <c r="AO28" s="11" t="s">
        <v>4643</v>
      </c>
      <c r="AP28" s="11" t="s">
        <v>4610</v>
      </c>
      <c r="AQ28" s="11" t="s">
        <v>4610</v>
      </c>
      <c r="AR28" s="11" t="s">
        <v>4607</v>
      </c>
      <c r="AS28" s="11" t="s">
        <v>4607</v>
      </c>
      <c r="AT28" s="11"/>
      <c r="AU28" s="11"/>
      <c r="AV28" s="11"/>
    </row>
    <row r="29" spans="1:48" s="53" customFormat="1" x14ac:dyDescent="0.2">
      <c r="A29" s="10"/>
      <c r="B29" s="28"/>
      <c r="C29" s="10"/>
      <c r="D29" s="10"/>
      <c r="E29" s="10" t="str">
        <f t="shared" si="0"/>
        <v/>
      </c>
      <c r="F29" s="10" t="str">
        <f t="shared" si="0"/>
        <v/>
      </c>
      <c r="G29" s="10"/>
      <c r="H29" s="10"/>
      <c r="I29" s="10"/>
      <c r="J29" s="29"/>
      <c r="K29" s="10"/>
      <c r="L29" s="30"/>
      <c r="M29" s="23"/>
      <c r="N29" s="23"/>
      <c r="O29" s="23"/>
      <c r="P29" s="23"/>
      <c r="Q29" s="23"/>
      <c r="R29" s="24"/>
      <c r="S29" s="23"/>
      <c r="T29" s="23"/>
      <c r="U29" s="83"/>
      <c r="V29" s="11"/>
      <c r="W29" s="12"/>
      <c r="X29" s="12"/>
      <c r="Y29" s="11"/>
      <c r="Z29" s="11"/>
      <c r="AA29" s="11"/>
      <c r="AB29" s="11"/>
      <c r="AC29" s="11"/>
      <c r="AD29" s="11"/>
      <c r="AE29" s="11"/>
      <c r="AF29" s="11"/>
      <c r="AG29" s="12"/>
      <c r="AH29" s="12" t="s">
        <v>23</v>
      </c>
      <c r="AI29" s="11"/>
      <c r="AJ29" s="11"/>
      <c r="AK29" s="11"/>
      <c r="AL29" s="12" t="s">
        <v>4628</v>
      </c>
      <c r="AM29" s="11" t="s">
        <v>4614</v>
      </c>
      <c r="AN29" s="11" t="s">
        <v>4622</v>
      </c>
      <c r="AO29" s="11" t="s">
        <v>4623</v>
      </c>
      <c r="AP29" s="11" t="s">
        <v>4634</v>
      </c>
      <c r="AQ29" s="11" t="s">
        <v>4624</v>
      </c>
      <c r="AR29" s="11" t="s">
        <v>4650</v>
      </c>
      <c r="AS29" s="11" t="s">
        <v>4650</v>
      </c>
      <c r="AT29" s="11"/>
      <c r="AU29" s="11"/>
      <c r="AV29" s="11"/>
    </row>
    <row r="30" spans="1:48" s="53" customFormat="1" x14ac:dyDescent="0.2">
      <c r="A30" s="10"/>
      <c r="B30" s="28"/>
      <c r="C30" s="10"/>
      <c r="D30" s="10"/>
      <c r="E30" s="10" t="str">
        <f t="shared" si="0"/>
        <v/>
      </c>
      <c r="F30" s="10" t="str">
        <f t="shared" si="0"/>
        <v/>
      </c>
      <c r="G30" s="10"/>
      <c r="H30" s="10"/>
      <c r="I30" s="10"/>
      <c r="J30" s="29"/>
      <c r="K30" s="10"/>
      <c r="L30" s="30"/>
      <c r="M30" s="23"/>
      <c r="N30" s="23"/>
      <c r="O30" s="23"/>
      <c r="P30" s="23"/>
      <c r="Q30" s="23"/>
      <c r="R30" s="24"/>
      <c r="S30" s="23"/>
      <c r="T30" s="23"/>
      <c r="U30" s="83"/>
      <c r="V30" s="11"/>
      <c r="W30" s="12"/>
      <c r="X30" s="12"/>
      <c r="Y30" s="11"/>
      <c r="Z30" s="11"/>
      <c r="AA30" s="11"/>
      <c r="AB30" s="11"/>
      <c r="AC30" s="11"/>
      <c r="AD30" s="11"/>
      <c r="AE30" s="11"/>
      <c r="AF30" s="11"/>
      <c r="AG30" s="12"/>
      <c r="AH30" s="12"/>
      <c r="AI30" s="11"/>
      <c r="AJ30" s="11"/>
      <c r="AK30" s="11"/>
      <c r="AL30" s="12" t="s">
        <v>4629</v>
      </c>
      <c r="AM30" s="11" t="s">
        <v>4615</v>
      </c>
      <c r="AN30" s="11" t="s">
        <v>4623</v>
      </c>
      <c r="AO30" s="11" t="s">
        <v>4615</v>
      </c>
      <c r="AP30" s="11" t="s">
        <v>4637</v>
      </c>
      <c r="AQ30" s="11" t="s">
        <v>4614</v>
      </c>
      <c r="AR30" s="11"/>
      <c r="AS30" s="11"/>
      <c r="AT30" s="11"/>
      <c r="AU30" s="11"/>
      <c r="AV30" s="11"/>
    </row>
    <row r="31" spans="1:48" s="53" customFormat="1" x14ac:dyDescent="0.2">
      <c r="A31" s="10"/>
      <c r="B31" s="28"/>
      <c r="C31" s="10"/>
      <c r="D31" s="10"/>
      <c r="E31" s="10" t="str">
        <f t="shared" si="0"/>
        <v/>
      </c>
      <c r="F31" s="10" t="str">
        <f t="shared" si="0"/>
        <v/>
      </c>
      <c r="G31" s="10"/>
      <c r="H31" s="10"/>
      <c r="I31" s="10"/>
      <c r="J31" s="29"/>
      <c r="K31" s="10"/>
      <c r="L31" s="30"/>
      <c r="M31" s="23"/>
      <c r="N31" s="23"/>
      <c r="O31" s="23"/>
      <c r="P31" s="23"/>
      <c r="Q31" s="23"/>
      <c r="R31" s="24"/>
      <c r="S31" s="23"/>
      <c r="T31" s="23"/>
      <c r="U31" s="83"/>
      <c r="V31" s="11"/>
      <c r="W31" s="12"/>
      <c r="X31" s="12"/>
      <c r="Y31" s="11"/>
      <c r="Z31" s="11"/>
      <c r="AA31" s="11"/>
      <c r="AB31" s="11"/>
      <c r="AC31" s="11"/>
      <c r="AD31" s="11"/>
      <c r="AE31" s="11"/>
      <c r="AF31" s="11"/>
      <c r="AG31" s="12"/>
      <c r="AH31" s="12"/>
      <c r="AI31" s="11"/>
      <c r="AJ31" s="11"/>
      <c r="AK31" s="11"/>
      <c r="AL31" s="12" t="s">
        <v>4632</v>
      </c>
      <c r="AM31" s="11" t="s">
        <v>4641</v>
      </c>
      <c r="AN31" s="11" t="s">
        <v>4615</v>
      </c>
      <c r="AO31" s="11" t="s">
        <v>4617</v>
      </c>
      <c r="AP31" s="11" t="s">
        <v>4614</v>
      </c>
      <c r="AQ31" s="11" t="s">
        <v>4615</v>
      </c>
      <c r="AR31" s="11"/>
      <c r="AS31" s="11"/>
      <c r="AT31" s="11"/>
      <c r="AU31" s="11"/>
      <c r="AV31" s="11"/>
    </row>
    <row r="32" spans="1:48" s="53" customFormat="1" x14ac:dyDescent="0.2">
      <c r="A32" s="10"/>
      <c r="B32" s="28"/>
      <c r="C32" s="10"/>
      <c r="D32" s="10"/>
      <c r="E32" s="10" t="str">
        <f t="shared" si="0"/>
        <v/>
      </c>
      <c r="F32" s="10" t="str">
        <f t="shared" si="0"/>
        <v/>
      </c>
      <c r="G32" s="10"/>
      <c r="H32" s="10"/>
      <c r="I32" s="10"/>
      <c r="J32" s="29"/>
      <c r="K32" s="10"/>
      <c r="L32" s="30"/>
      <c r="M32" s="23"/>
      <c r="N32" s="23"/>
      <c r="O32" s="23"/>
      <c r="P32" s="23"/>
      <c r="Q32" s="23"/>
      <c r="R32" s="24"/>
      <c r="S32" s="23"/>
      <c r="T32" s="23"/>
      <c r="U32" s="83"/>
      <c r="V32" s="11"/>
      <c r="W32" s="12"/>
      <c r="X32" s="12"/>
      <c r="Y32" s="11"/>
      <c r="Z32" s="11"/>
      <c r="AA32" s="11"/>
      <c r="AB32" s="11"/>
      <c r="AC32" s="11"/>
      <c r="AD32" s="11"/>
      <c r="AE32" s="11"/>
      <c r="AF32" s="11"/>
      <c r="AG32" s="12"/>
      <c r="AH32" s="12"/>
      <c r="AI32" s="11"/>
      <c r="AJ32" s="11"/>
      <c r="AK32" s="11"/>
      <c r="AL32" s="12" t="s">
        <v>4631</v>
      </c>
      <c r="AM32" s="11" t="s">
        <v>4651</v>
      </c>
      <c r="AN32" s="11" t="s">
        <v>4617</v>
      </c>
      <c r="AO32" s="11"/>
      <c r="AP32" s="11" t="s">
        <v>4615</v>
      </c>
      <c r="AQ32" s="11" t="s">
        <v>4616</v>
      </c>
      <c r="AR32" s="11"/>
      <c r="AS32" s="11"/>
      <c r="AT32" s="11"/>
      <c r="AU32" s="11"/>
      <c r="AV32" s="11"/>
    </row>
    <row r="33" spans="1:48" s="53" customFormat="1" x14ac:dyDescent="0.2">
      <c r="A33" s="10"/>
      <c r="B33" s="28"/>
      <c r="C33" s="10"/>
      <c r="D33" s="10"/>
      <c r="E33" s="10" t="str">
        <f t="shared" si="0"/>
        <v/>
      </c>
      <c r="F33" s="10" t="str">
        <f t="shared" si="0"/>
        <v/>
      </c>
      <c r="G33" s="10"/>
      <c r="H33" s="10"/>
      <c r="I33" s="10"/>
      <c r="J33" s="29"/>
      <c r="K33" s="10"/>
      <c r="L33" s="30"/>
      <c r="M33" s="23"/>
      <c r="N33" s="23"/>
      <c r="O33" s="23"/>
      <c r="P33" s="23"/>
      <c r="Q33" s="23"/>
      <c r="R33" s="24"/>
      <c r="S33" s="23"/>
      <c r="T33" s="23"/>
      <c r="U33" s="83"/>
      <c r="V33" s="11"/>
      <c r="W33" s="12"/>
      <c r="X33" s="12"/>
      <c r="Y33" s="11"/>
      <c r="Z33" s="11"/>
      <c r="AA33" s="11"/>
      <c r="AB33" s="11"/>
      <c r="AC33" s="11"/>
      <c r="AD33" s="11"/>
      <c r="AE33" s="11"/>
      <c r="AF33" s="11"/>
      <c r="AG33" s="12"/>
      <c r="AH33" s="12"/>
      <c r="AI33" s="11"/>
      <c r="AJ33" s="11"/>
      <c r="AK33" s="11"/>
      <c r="AL33" s="12" t="s">
        <v>4614</v>
      </c>
      <c r="AM33" s="11"/>
      <c r="AN33" s="11"/>
      <c r="AO33" s="11"/>
      <c r="AP33" s="11" t="s">
        <v>4617</v>
      </c>
      <c r="AQ33" s="11"/>
      <c r="AR33" s="11"/>
      <c r="AS33" s="11"/>
      <c r="AT33" s="11"/>
      <c r="AU33" s="11"/>
      <c r="AV33" s="11"/>
    </row>
    <row r="34" spans="1:48" s="53" customFormat="1" x14ac:dyDescent="0.2">
      <c r="A34" s="10"/>
      <c r="B34" s="28"/>
      <c r="C34" s="10"/>
      <c r="D34" s="10"/>
      <c r="E34" s="10" t="str">
        <f t="shared" si="0"/>
        <v/>
      </c>
      <c r="F34" s="10" t="str">
        <f t="shared" si="0"/>
        <v/>
      </c>
      <c r="G34" s="10"/>
      <c r="H34" s="10"/>
      <c r="I34" s="10"/>
      <c r="J34" s="29"/>
      <c r="K34" s="10"/>
      <c r="L34" s="30"/>
      <c r="M34" s="23"/>
      <c r="N34" s="23"/>
      <c r="O34" s="23"/>
      <c r="P34" s="23"/>
      <c r="Q34" s="23"/>
      <c r="R34" s="24"/>
      <c r="S34" s="23"/>
      <c r="T34" s="23"/>
      <c r="U34" s="83"/>
      <c r="V34" s="11"/>
      <c r="W34" s="12"/>
      <c r="X34" s="12"/>
      <c r="Y34" s="11"/>
      <c r="Z34" s="11"/>
      <c r="AA34" s="11"/>
      <c r="AB34" s="11"/>
      <c r="AC34" s="11"/>
      <c r="AD34" s="11"/>
      <c r="AE34" s="11"/>
      <c r="AF34" s="11"/>
      <c r="AG34" s="12"/>
      <c r="AH34" s="12"/>
      <c r="AI34" s="11"/>
      <c r="AJ34" s="11"/>
      <c r="AK34" s="11"/>
      <c r="AL34" s="12" t="s">
        <v>4615</v>
      </c>
      <c r="AM34" s="11"/>
      <c r="AN34" s="11"/>
      <c r="AO34" s="11"/>
      <c r="AP34" s="11"/>
      <c r="AQ34" s="11"/>
      <c r="AR34" s="11"/>
      <c r="AS34" s="11"/>
      <c r="AT34" s="11"/>
      <c r="AU34" s="11"/>
      <c r="AV34" s="11"/>
    </row>
    <row r="35" spans="1:48" s="53" customFormat="1" x14ac:dyDescent="0.2">
      <c r="A35" s="10"/>
      <c r="B35" s="28"/>
      <c r="C35" s="10"/>
      <c r="D35" s="10"/>
      <c r="E35" s="10" t="str">
        <f t="shared" si="0"/>
        <v/>
      </c>
      <c r="F35" s="10" t="str">
        <f t="shared" si="0"/>
        <v/>
      </c>
      <c r="G35" s="10"/>
      <c r="H35" s="10"/>
      <c r="I35" s="10"/>
      <c r="J35" s="29"/>
      <c r="K35" s="10"/>
      <c r="L35" s="30"/>
      <c r="M35" s="23"/>
      <c r="N35" s="23"/>
      <c r="O35" s="23"/>
      <c r="P35" s="23"/>
      <c r="Q35" s="23"/>
      <c r="R35" s="24"/>
      <c r="S35" s="23"/>
      <c r="T35" s="23"/>
      <c r="U35" s="83"/>
      <c r="V35" s="11"/>
      <c r="W35" s="12"/>
      <c r="X35" s="12"/>
      <c r="Y35" s="11"/>
      <c r="Z35" s="11"/>
      <c r="AA35" s="11"/>
      <c r="AB35" s="11"/>
      <c r="AC35" s="11"/>
      <c r="AD35" s="11"/>
      <c r="AE35" s="11"/>
      <c r="AF35" s="11"/>
      <c r="AG35" s="12"/>
      <c r="AH35" s="12"/>
      <c r="AI35" s="11"/>
      <c r="AJ35" s="11"/>
      <c r="AK35" s="11"/>
      <c r="AL35" s="12" t="s">
        <v>4641</v>
      </c>
      <c r="AM35" s="11"/>
      <c r="AN35" s="11"/>
      <c r="AO35" s="11"/>
      <c r="AP35" s="11"/>
      <c r="AQ35" s="11"/>
      <c r="AR35" s="11"/>
      <c r="AS35" s="11"/>
      <c r="AT35" s="11"/>
      <c r="AU35" s="11"/>
      <c r="AV35" s="11"/>
    </row>
    <row r="36" spans="1:48" s="53" customFormat="1" x14ac:dyDescent="0.2">
      <c r="A36" s="10"/>
      <c r="B36" s="28"/>
      <c r="C36" s="10"/>
      <c r="D36" s="10"/>
      <c r="E36" s="10" t="str">
        <f t="shared" si="0"/>
        <v/>
      </c>
      <c r="F36" s="10" t="str">
        <f t="shared" si="0"/>
        <v/>
      </c>
      <c r="G36" s="10"/>
      <c r="H36" s="10"/>
      <c r="I36" s="10"/>
      <c r="J36" s="29"/>
      <c r="K36" s="10"/>
      <c r="L36" s="30"/>
      <c r="M36" s="23"/>
      <c r="N36" s="23"/>
      <c r="O36" s="23"/>
      <c r="P36" s="23"/>
      <c r="Q36" s="23"/>
      <c r="R36" s="24"/>
      <c r="S36" s="23"/>
      <c r="T36" s="23"/>
      <c r="U36" s="83"/>
      <c r="V36" s="11"/>
      <c r="W36" s="12"/>
      <c r="X36" s="12"/>
      <c r="Y36" s="11"/>
      <c r="Z36" s="11"/>
      <c r="AA36" s="11"/>
      <c r="AB36" s="11"/>
      <c r="AC36" s="11"/>
      <c r="AD36" s="11"/>
      <c r="AE36" s="11"/>
      <c r="AF36" s="11"/>
      <c r="AG36" s="12"/>
      <c r="AH36" s="12"/>
      <c r="AI36" s="11"/>
      <c r="AJ36" s="11"/>
      <c r="AK36" s="11"/>
      <c r="AL36" s="12" t="s">
        <v>4635</v>
      </c>
      <c r="AM36" s="11"/>
      <c r="AN36" s="11"/>
      <c r="AO36" s="11"/>
      <c r="AP36" s="11"/>
      <c r="AQ36" s="11"/>
      <c r="AR36" s="11"/>
      <c r="AS36" s="11"/>
      <c r="AT36" s="11"/>
      <c r="AU36" s="11"/>
      <c r="AV36" s="11"/>
    </row>
    <row r="37" spans="1:48" s="53" customFormat="1" x14ac:dyDescent="0.2">
      <c r="A37" s="10"/>
      <c r="B37" s="28"/>
      <c r="C37" s="10"/>
      <c r="D37" s="10"/>
      <c r="E37" s="10" t="str">
        <f t="shared" si="0"/>
        <v/>
      </c>
      <c r="F37" s="10" t="str">
        <f t="shared" si="0"/>
        <v/>
      </c>
      <c r="G37" s="10"/>
      <c r="H37" s="10"/>
      <c r="I37" s="10"/>
      <c r="J37" s="29"/>
      <c r="K37" s="10"/>
      <c r="L37" s="30"/>
      <c r="M37" s="23"/>
      <c r="N37" s="23"/>
      <c r="O37" s="23"/>
      <c r="P37" s="23"/>
      <c r="Q37" s="23"/>
      <c r="R37" s="24"/>
      <c r="S37" s="23"/>
      <c r="T37" s="23"/>
      <c r="U37" s="83"/>
      <c r="V37" s="11"/>
      <c r="W37" s="12"/>
      <c r="X37" s="12"/>
      <c r="Y37" s="11"/>
      <c r="Z37" s="11"/>
      <c r="AA37" s="11"/>
      <c r="AB37" s="11"/>
      <c r="AC37" s="11"/>
      <c r="AD37" s="11"/>
      <c r="AE37" s="11"/>
      <c r="AF37" s="11"/>
      <c r="AG37" s="12"/>
      <c r="AH37" s="12"/>
      <c r="AI37" s="11"/>
      <c r="AJ37" s="11"/>
      <c r="AK37" s="11"/>
      <c r="AL37" s="12" t="s">
        <v>4636</v>
      </c>
      <c r="AM37" s="11"/>
      <c r="AN37" s="11"/>
      <c r="AO37" s="11"/>
      <c r="AP37" s="11"/>
      <c r="AQ37" s="11"/>
      <c r="AR37" s="11"/>
      <c r="AS37" s="11"/>
      <c r="AT37" s="11"/>
      <c r="AU37" s="11"/>
      <c r="AV37" s="11"/>
    </row>
    <row r="38" spans="1:48" s="53" customFormat="1" x14ac:dyDescent="0.2">
      <c r="A38" s="10"/>
      <c r="B38" s="28"/>
      <c r="C38" s="10"/>
      <c r="D38" s="10"/>
      <c r="E38" s="10" t="str">
        <f t="shared" si="0"/>
        <v/>
      </c>
      <c r="F38" s="10" t="str">
        <f t="shared" si="0"/>
        <v/>
      </c>
      <c r="G38" s="10"/>
      <c r="H38" s="10"/>
      <c r="I38" s="10"/>
      <c r="J38" s="29"/>
      <c r="K38" s="10"/>
      <c r="L38" s="30"/>
      <c r="M38" s="23"/>
      <c r="N38" s="23"/>
      <c r="O38" s="23"/>
      <c r="P38" s="23"/>
      <c r="Q38" s="23"/>
      <c r="R38" s="24"/>
      <c r="S38" s="23"/>
      <c r="T38" s="23"/>
      <c r="U38" s="83"/>
      <c r="V38" s="11"/>
      <c r="W38" s="12"/>
      <c r="X38" s="12"/>
      <c r="Y38" s="11"/>
      <c r="Z38" s="11"/>
      <c r="AA38" s="11"/>
      <c r="AB38" s="11"/>
      <c r="AC38" s="11"/>
      <c r="AD38" s="11"/>
      <c r="AE38" s="11"/>
      <c r="AF38" s="11"/>
      <c r="AG38" s="12"/>
      <c r="AH38" s="12"/>
      <c r="AI38" s="11"/>
      <c r="AJ38" s="11"/>
      <c r="AK38" s="11"/>
      <c r="AL38" s="11"/>
      <c r="AM38" s="11"/>
      <c r="AN38" s="11"/>
      <c r="AO38" s="11"/>
      <c r="AP38" s="11"/>
      <c r="AQ38" s="11"/>
      <c r="AR38" s="11"/>
      <c r="AS38" s="11"/>
      <c r="AT38" s="11"/>
      <c r="AU38" s="11"/>
      <c r="AV38" s="11"/>
    </row>
    <row r="39" spans="1:48" s="53" customFormat="1" x14ac:dyDescent="0.2">
      <c r="A39" s="10"/>
      <c r="B39" s="28"/>
      <c r="C39" s="10"/>
      <c r="D39" s="10"/>
      <c r="E39" s="10" t="str">
        <f t="shared" si="0"/>
        <v/>
      </c>
      <c r="F39" s="10" t="str">
        <f t="shared" si="0"/>
        <v/>
      </c>
      <c r="G39" s="10"/>
      <c r="H39" s="10"/>
      <c r="I39" s="10"/>
      <c r="J39" s="29"/>
      <c r="K39" s="10"/>
      <c r="L39" s="30"/>
      <c r="M39" s="23"/>
      <c r="N39" s="23"/>
      <c r="O39" s="23"/>
      <c r="P39" s="23"/>
      <c r="Q39" s="23"/>
      <c r="R39" s="24"/>
      <c r="S39" s="23"/>
      <c r="T39" s="23"/>
      <c r="U39" s="83"/>
      <c r="V39" s="11"/>
      <c r="W39" s="12"/>
      <c r="X39" s="12"/>
      <c r="Y39" s="11"/>
      <c r="Z39" s="11"/>
      <c r="AA39" s="11"/>
      <c r="AB39" s="11"/>
      <c r="AC39" s="11"/>
      <c r="AD39" s="11"/>
      <c r="AE39" s="11"/>
      <c r="AF39" s="11"/>
      <c r="AG39" s="12"/>
      <c r="AH39" s="12"/>
      <c r="AI39" s="11"/>
      <c r="AJ39" s="11"/>
      <c r="AK39" s="11"/>
      <c r="AL39" s="11"/>
      <c r="AM39" s="11"/>
      <c r="AN39" s="11"/>
      <c r="AO39" s="11"/>
      <c r="AP39" s="11"/>
      <c r="AQ39" s="11"/>
      <c r="AR39" s="11"/>
      <c r="AS39" s="11"/>
      <c r="AT39" s="11"/>
      <c r="AU39" s="11"/>
      <c r="AV39" s="11"/>
    </row>
    <row r="40" spans="1:48" s="53" customFormat="1" x14ac:dyDescent="0.2">
      <c r="A40" s="10"/>
      <c r="B40" s="28"/>
      <c r="C40" s="10"/>
      <c r="D40" s="10"/>
      <c r="E40" s="10" t="str">
        <f t="shared" si="0"/>
        <v/>
      </c>
      <c r="F40" s="10" t="str">
        <f t="shared" si="0"/>
        <v/>
      </c>
      <c r="G40" s="10"/>
      <c r="H40" s="10"/>
      <c r="I40" s="10"/>
      <c r="J40" s="29"/>
      <c r="K40" s="10"/>
      <c r="L40" s="30"/>
      <c r="M40" s="23"/>
      <c r="N40" s="23"/>
      <c r="O40" s="23"/>
      <c r="P40" s="23"/>
      <c r="Q40" s="23"/>
      <c r="R40" s="24"/>
      <c r="S40" s="23"/>
      <c r="T40" s="23"/>
      <c r="U40" s="83"/>
      <c r="V40" s="11"/>
      <c r="W40" s="12"/>
      <c r="X40" s="12"/>
      <c r="Y40" s="11"/>
      <c r="Z40" s="11"/>
      <c r="AA40" s="11"/>
      <c r="AB40" s="11"/>
      <c r="AC40" s="11"/>
      <c r="AD40" s="11"/>
      <c r="AE40" s="11"/>
      <c r="AF40" s="11"/>
      <c r="AG40" s="12"/>
      <c r="AH40" s="12"/>
      <c r="AI40" s="11"/>
      <c r="AJ40" s="11"/>
      <c r="AK40" s="11"/>
      <c r="AL40" s="11"/>
      <c r="AM40" s="11"/>
      <c r="AN40" s="11"/>
      <c r="AO40" s="11"/>
      <c r="AP40" s="11"/>
      <c r="AQ40" s="11"/>
      <c r="AR40" s="11"/>
      <c r="AS40" s="11"/>
      <c r="AT40" s="11"/>
      <c r="AU40" s="11"/>
      <c r="AV40" s="11"/>
    </row>
    <row r="41" spans="1:48" s="53" customFormat="1" x14ac:dyDescent="0.2">
      <c r="A41" s="10"/>
      <c r="B41" s="28"/>
      <c r="C41" s="10"/>
      <c r="D41" s="10"/>
      <c r="E41" s="10" t="str">
        <f t="shared" si="0"/>
        <v/>
      </c>
      <c r="F41" s="10" t="str">
        <f t="shared" si="0"/>
        <v/>
      </c>
      <c r="G41" s="10"/>
      <c r="H41" s="10"/>
      <c r="I41" s="10"/>
      <c r="J41" s="29"/>
      <c r="K41" s="10"/>
      <c r="L41" s="30"/>
      <c r="M41" s="23"/>
      <c r="N41" s="23"/>
      <c r="O41" s="23"/>
      <c r="P41" s="23"/>
      <c r="Q41" s="23"/>
      <c r="R41" s="24"/>
      <c r="S41" s="23"/>
      <c r="T41" s="23"/>
      <c r="U41" s="83"/>
      <c r="V41" s="11"/>
      <c r="W41" s="12"/>
      <c r="X41" s="12"/>
      <c r="Y41" s="11"/>
      <c r="Z41" s="11"/>
      <c r="AA41" s="11"/>
      <c r="AB41" s="11"/>
      <c r="AC41" s="11"/>
      <c r="AD41" s="11"/>
      <c r="AE41" s="11"/>
      <c r="AF41" s="11"/>
      <c r="AG41" s="12"/>
      <c r="AH41" s="12"/>
      <c r="AI41" s="11"/>
      <c r="AJ41" s="11"/>
      <c r="AK41" s="11"/>
      <c r="AL41" s="11"/>
      <c r="AM41" s="11"/>
      <c r="AN41" s="11"/>
      <c r="AO41" s="11"/>
      <c r="AP41" s="11"/>
      <c r="AQ41" s="11"/>
      <c r="AR41" s="11"/>
      <c r="AS41" s="11"/>
      <c r="AT41" s="11"/>
      <c r="AU41" s="11"/>
      <c r="AV41" s="11"/>
    </row>
    <row r="42" spans="1:48" s="53" customFormat="1" x14ac:dyDescent="0.2">
      <c r="A42" s="10"/>
      <c r="B42" s="28"/>
      <c r="C42" s="10"/>
      <c r="D42" s="10"/>
      <c r="E42" s="10" t="str">
        <f t="shared" si="0"/>
        <v/>
      </c>
      <c r="F42" s="10" t="str">
        <f t="shared" si="0"/>
        <v/>
      </c>
      <c r="G42" s="10"/>
      <c r="H42" s="10"/>
      <c r="I42" s="10"/>
      <c r="J42" s="29"/>
      <c r="K42" s="10"/>
      <c r="L42" s="30"/>
      <c r="M42" s="23"/>
      <c r="N42" s="23"/>
      <c r="O42" s="23"/>
      <c r="P42" s="23"/>
      <c r="Q42" s="23"/>
      <c r="R42" s="24"/>
      <c r="S42" s="23"/>
      <c r="T42" s="23"/>
      <c r="U42" s="83"/>
      <c r="V42" s="11"/>
      <c r="W42" s="12"/>
      <c r="X42" s="12"/>
      <c r="Y42" s="11"/>
      <c r="Z42" s="11"/>
      <c r="AA42" s="11"/>
      <c r="AB42" s="11"/>
      <c r="AC42" s="11"/>
      <c r="AD42" s="11"/>
      <c r="AE42" s="11"/>
      <c r="AF42" s="11"/>
      <c r="AG42" s="12"/>
      <c r="AH42" s="12"/>
      <c r="AI42" s="11"/>
      <c r="AJ42" s="11"/>
      <c r="AK42" s="11"/>
      <c r="AL42" s="11"/>
      <c r="AM42" s="11"/>
      <c r="AN42" s="11"/>
      <c r="AO42" s="11"/>
      <c r="AP42" s="11"/>
      <c r="AQ42" s="11"/>
      <c r="AR42" s="11"/>
      <c r="AS42" s="11"/>
      <c r="AT42" s="11"/>
      <c r="AU42" s="11"/>
      <c r="AV42" s="11"/>
    </row>
    <row r="43" spans="1:48" s="53" customFormat="1" x14ac:dyDescent="0.2">
      <c r="A43" s="10"/>
      <c r="B43" s="28"/>
      <c r="C43" s="10"/>
      <c r="D43" s="10"/>
      <c r="E43" s="10" t="str">
        <f t="shared" si="0"/>
        <v/>
      </c>
      <c r="F43" s="10" t="str">
        <f t="shared" si="0"/>
        <v/>
      </c>
      <c r="G43" s="10"/>
      <c r="H43" s="10"/>
      <c r="I43" s="10"/>
      <c r="J43" s="29"/>
      <c r="K43" s="10"/>
      <c r="L43" s="30"/>
      <c r="M43" s="23"/>
      <c r="N43" s="23"/>
      <c r="O43" s="23"/>
      <c r="P43" s="23"/>
      <c r="Q43" s="23"/>
      <c r="R43" s="24"/>
      <c r="S43" s="23"/>
      <c r="T43" s="23"/>
      <c r="U43" s="83"/>
      <c r="V43" s="11"/>
      <c r="W43" s="12"/>
      <c r="X43" s="12"/>
      <c r="Y43" s="11"/>
      <c r="Z43" s="11"/>
      <c r="AA43" s="11"/>
      <c r="AB43" s="11"/>
      <c r="AC43" s="11"/>
      <c r="AD43" s="11"/>
      <c r="AE43" s="11"/>
      <c r="AF43" s="11"/>
      <c r="AG43" s="12"/>
      <c r="AH43" s="12"/>
      <c r="AI43" s="11"/>
      <c r="AJ43" s="11"/>
      <c r="AK43" s="11"/>
      <c r="AL43" s="11"/>
      <c r="AM43" s="11"/>
      <c r="AN43" s="11"/>
      <c r="AO43" s="11"/>
      <c r="AP43" s="11"/>
      <c r="AQ43" s="11"/>
      <c r="AR43" s="11"/>
      <c r="AS43" s="11"/>
      <c r="AT43" s="11"/>
      <c r="AU43" s="11"/>
      <c r="AV43" s="11"/>
    </row>
    <row r="44" spans="1:48" s="53" customFormat="1" ht="13.5" thickBot="1" x14ac:dyDescent="0.25">
      <c r="A44" s="10"/>
      <c r="B44" s="28"/>
      <c r="C44" s="10"/>
      <c r="D44" s="10"/>
      <c r="E44" s="10" t="str">
        <f t="shared" si="0"/>
        <v/>
      </c>
      <c r="F44" s="10" t="str">
        <f t="shared" si="0"/>
        <v/>
      </c>
      <c r="G44" s="10"/>
      <c r="H44" s="10"/>
      <c r="I44" s="10"/>
      <c r="J44" s="29"/>
      <c r="K44" s="10"/>
      <c r="L44" s="30"/>
      <c r="M44" s="23"/>
      <c r="N44" s="23"/>
      <c r="O44" s="23"/>
      <c r="P44" s="23"/>
      <c r="Q44" s="23"/>
      <c r="R44" s="24"/>
      <c r="S44" s="23"/>
      <c r="T44" s="23"/>
      <c r="U44" s="83"/>
      <c r="V44" s="11"/>
      <c r="W44" s="12"/>
      <c r="X44" s="12"/>
      <c r="Y44" s="11"/>
      <c r="Z44" s="11"/>
      <c r="AA44" s="11"/>
      <c r="AB44" s="11"/>
      <c r="AC44" s="11"/>
      <c r="AD44" s="11"/>
      <c r="AE44" s="11"/>
      <c r="AF44" s="11"/>
      <c r="AG44" s="12"/>
      <c r="AH44" s="12"/>
      <c r="AI44" s="11"/>
      <c r="AJ44" s="11"/>
      <c r="AK44" s="11"/>
      <c r="AL44" s="44" t="s">
        <v>52</v>
      </c>
      <c r="AM44" s="71" t="s">
        <v>53</v>
      </c>
      <c r="AN44" s="71" t="s">
        <v>61</v>
      </c>
      <c r="AO44" s="71" t="s">
        <v>54</v>
      </c>
      <c r="AP44" s="71" t="s">
        <v>55</v>
      </c>
      <c r="AQ44" s="71" t="s">
        <v>56</v>
      </c>
      <c r="AR44" s="71" t="s">
        <v>57</v>
      </c>
      <c r="AS44" s="71" t="s">
        <v>58</v>
      </c>
      <c r="AT44" s="11"/>
      <c r="AU44" s="11"/>
      <c r="AV44" s="11"/>
    </row>
    <row r="45" spans="1:48" s="53" customFormat="1" x14ac:dyDescent="0.2">
      <c r="A45" s="10"/>
      <c r="B45" s="28"/>
      <c r="C45" s="10"/>
      <c r="D45" s="10"/>
      <c r="E45" s="10" t="str">
        <f t="shared" si="0"/>
        <v/>
      </c>
      <c r="F45" s="10" t="str">
        <f t="shared" si="0"/>
        <v/>
      </c>
      <c r="G45" s="10"/>
      <c r="H45" s="10"/>
      <c r="I45" s="10"/>
      <c r="J45" s="29"/>
      <c r="K45" s="10"/>
      <c r="L45" s="30"/>
      <c r="M45" s="23"/>
      <c r="N45" s="23"/>
      <c r="O45" s="23"/>
      <c r="P45" s="23"/>
      <c r="Q45" s="23"/>
      <c r="R45" s="24"/>
      <c r="S45" s="23"/>
      <c r="T45" s="23"/>
      <c r="U45" s="83"/>
      <c r="V45" s="11"/>
      <c r="W45" s="12"/>
      <c r="X45" s="12"/>
      <c r="Y45" s="11"/>
      <c r="Z45" s="11"/>
      <c r="AA45" s="11"/>
      <c r="AB45" s="11"/>
      <c r="AC45" s="11"/>
      <c r="AD45" s="11"/>
      <c r="AE45" s="11"/>
      <c r="AF45" s="11"/>
      <c r="AG45" s="12"/>
      <c r="AH45" s="12"/>
      <c r="AI45" s="11"/>
      <c r="AJ45" s="11"/>
      <c r="AK45" s="11"/>
      <c r="AL45" s="11" t="s">
        <v>4639</v>
      </c>
      <c r="AM45" s="11" t="s">
        <v>4639</v>
      </c>
      <c r="AN45" s="11" t="s">
        <v>4639</v>
      </c>
      <c r="AO45" s="11" t="s">
        <v>4639</v>
      </c>
      <c r="AP45" s="11" t="s">
        <v>4639</v>
      </c>
      <c r="AQ45" s="11" t="s">
        <v>4639</v>
      </c>
      <c r="AR45" s="11" t="s">
        <v>4639</v>
      </c>
      <c r="AS45" s="11" t="s">
        <v>4639</v>
      </c>
      <c r="AT45" s="11"/>
      <c r="AU45" s="11"/>
      <c r="AV45" s="11"/>
    </row>
    <row r="46" spans="1:48" s="53" customFormat="1" x14ac:dyDescent="0.2">
      <c r="A46" s="10"/>
      <c r="B46" s="28"/>
      <c r="C46" s="10"/>
      <c r="D46" s="10"/>
      <c r="E46" s="10" t="str">
        <f t="shared" si="0"/>
        <v/>
      </c>
      <c r="F46" s="10" t="str">
        <f t="shared" si="0"/>
        <v/>
      </c>
      <c r="G46" s="10"/>
      <c r="H46" s="10"/>
      <c r="I46" s="10"/>
      <c r="J46" s="29"/>
      <c r="K46" s="10"/>
      <c r="L46" s="30"/>
      <c r="M46" s="23"/>
      <c r="N46" s="23"/>
      <c r="O46" s="23"/>
      <c r="P46" s="23"/>
      <c r="Q46" s="23"/>
      <c r="R46" s="24"/>
      <c r="S46" s="23"/>
      <c r="T46" s="23"/>
      <c r="U46" s="83"/>
      <c r="V46" s="11"/>
      <c r="W46" s="12"/>
      <c r="X46" s="12"/>
      <c r="Y46" s="11"/>
      <c r="Z46" s="11"/>
      <c r="AA46" s="11"/>
      <c r="AB46" s="11"/>
      <c r="AC46" s="11"/>
      <c r="AD46" s="11"/>
      <c r="AE46" s="11"/>
      <c r="AF46" s="11"/>
      <c r="AG46" s="12"/>
      <c r="AH46" s="12"/>
      <c r="AI46" s="11"/>
      <c r="AJ46" s="11"/>
      <c r="AK46" s="11"/>
      <c r="AL46" s="11"/>
      <c r="AM46" s="11"/>
      <c r="AN46" s="11"/>
      <c r="AO46" s="11"/>
      <c r="AP46" s="11"/>
      <c r="AQ46" s="11"/>
      <c r="AR46" s="11"/>
      <c r="AS46" s="11"/>
      <c r="AT46" s="11"/>
      <c r="AU46" s="11"/>
      <c r="AV46" s="11"/>
    </row>
    <row r="47" spans="1:48" s="53" customFormat="1" x14ac:dyDescent="0.2">
      <c r="A47" s="10"/>
      <c r="B47" s="28"/>
      <c r="C47" s="10"/>
      <c r="D47" s="10"/>
      <c r="E47" s="10" t="str">
        <f t="shared" si="0"/>
        <v/>
      </c>
      <c r="F47" s="10" t="str">
        <f t="shared" si="0"/>
        <v/>
      </c>
      <c r="G47" s="10"/>
      <c r="H47" s="10"/>
      <c r="I47" s="10"/>
      <c r="J47" s="29"/>
      <c r="K47" s="10"/>
      <c r="L47" s="30"/>
      <c r="M47" s="23"/>
      <c r="N47" s="23"/>
      <c r="O47" s="23"/>
      <c r="P47" s="23"/>
      <c r="Q47" s="23"/>
      <c r="R47" s="24"/>
      <c r="S47" s="23"/>
      <c r="T47" s="23"/>
      <c r="U47" s="83"/>
      <c r="V47" s="11"/>
      <c r="W47" s="12"/>
      <c r="X47" s="12"/>
      <c r="Y47" s="11"/>
      <c r="Z47" s="11"/>
      <c r="AA47" s="11"/>
      <c r="AB47" s="11"/>
      <c r="AC47" s="11"/>
      <c r="AD47" s="11"/>
      <c r="AE47" s="11"/>
      <c r="AF47" s="11"/>
      <c r="AG47" s="12"/>
      <c r="AH47" s="12"/>
      <c r="AI47" s="11"/>
      <c r="AJ47" s="11"/>
      <c r="AK47" s="11"/>
      <c r="AL47" s="11"/>
      <c r="AM47" s="11"/>
      <c r="AN47" s="11"/>
      <c r="AO47" s="11"/>
      <c r="AP47" s="11"/>
      <c r="AQ47" s="11"/>
      <c r="AR47" s="11"/>
      <c r="AS47" s="11"/>
      <c r="AT47" s="11"/>
      <c r="AU47" s="11"/>
      <c r="AV47" s="11"/>
    </row>
    <row r="48" spans="1:48" s="53" customFormat="1" x14ac:dyDescent="0.2">
      <c r="A48" s="10"/>
      <c r="B48" s="28"/>
      <c r="C48" s="10"/>
      <c r="D48" s="10"/>
      <c r="E48" s="10" t="str">
        <f t="shared" si="0"/>
        <v/>
      </c>
      <c r="F48" s="10" t="str">
        <f t="shared" si="0"/>
        <v/>
      </c>
      <c r="G48" s="10"/>
      <c r="H48" s="10"/>
      <c r="I48" s="10"/>
      <c r="J48" s="29"/>
      <c r="K48" s="10"/>
      <c r="L48" s="30"/>
      <c r="M48" s="23"/>
      <c r="N48" s="23"/>
      <c r="O48" s="23"/>
      <c r="P48" s="23"/>
      <c r="Q48" s="23"/>
      <c r="R48" s="24"/>
      <c r="S48" s="23"/>
      <c r="T48" s="23"/>
      <c r="U48" s="83"/>
      <c r="V48" s="11"/>
      <c r="W48" s="12"/>
      <c r="X48" s="12"/>
      <c r="Y48" s="11"/>
      <c r="Z48" s="11"/>
      <c r="AA48" s="11"/>
      <c r="AB48" s="11"/>
      <c r="AC48" s="11"/>
      <c r="AD48" s="11"/>
      <c r="AE48" s="11"/>
      <c r="AF48" s="11"/>
      <c r="AG48" s="12"/>
      <c r="AH48" s="12"/>
      <c r="AI48" s="11"/>
      <c r="AJ48" s="11"/>
      <c r="AK48" s="11"/>
      <c r="AL48" s="11"/>
      <c r="AM48" s="11"/>
      <c r="AN48" s="11"/>
      <c r="AO48" s="11"/>
      <c r="AP48" s="11"/>
      <c r="AQ48" s="11"/>
      <c r="AR48" s="11"/>
      <c r="AS48" s="11"/>
      <c r="AT48" s="11"/>
      <c r="AU48" s="11"/>
      <c r="AV48" s="11"/>
    </row>
    <row r="49" spans="1:48" s="53" customFormat="1" x14ac:dyDescent="0.2">
      <c r="A49" s="10"/>
      <c r="B49" s="28"/>
      <c r="C49" s="10"/>
      <c r="D49" s="10"/>
      <c r="E49" s="10" t="str">
        <f t="shared" si="0"/>
        <v/>
      </c>
      <c r="F49" s="10" t="str">
        <f t="shared" si="0"/>
        <v/>
      </c>
      <c r="G49" s="10"/>
      <c r="H49" s="10"/>
      <c r="I49" s="10"/>
      <c r="J49" s="29"/>
      <c r="K49" s="10"/>
      <c r="L49" s="30"/>
      <c r="M49" s="23"/>
      <c r="N49" s="23"/>
      <c r="O49" s="23"/>
      <c r="P49" s="23"/>
      <c r="Q49" s="23"/>
      <c r="R49" s="24"/>
      <c r="S49" s="23"/>
      <c r="T49" s="23"/>
      <c r="U49" s="83"/>
      <c r="V49" s="11"/>
      <c r="W49" s="12"/>
      <c r="X49" s="12"/>
      <c r="Y49" s="11"/>
      <c r="Z49" s="11"/>
      <c r="AA49" s="11"/>
      <c r="AB49" s="11"/>
      <c r="AC49" s="11"/>
      <c r="AD49" s="11"/>
      <c r="AE49" s="11"/>
      <c r="AF49" s="11"/>
      <c r="AG49" s="12"/>
      <c r="AH49" s="12"/>
      <c r="AI49" s="11"/>
      <c r="AJ49" s="11"/>
      <c r="AK49" s="11"/>
      <c r="AL49" s="11"/>
      <c r="AM49" s="11"/>
      <c r="AN49" s="11"/>
      <c r="AO49" s="11"/>
      <c r="AP49" s="11"/>
      <c r="AQ49" s="11"/>
      <c r="AR49" s="11"/>
      <c r="AS49" s="11"/>
      <c r="AT49" s="11"/>
      <c r="AU49" s="11"/>
      <c r="AV49" s="11"/>
    </row>
    <row r="50" spans="1:48" s="53" customFormat="1" x14ac:dyDescent="0.2">
      <c r="A50" s="10"/>
      <c r="B50" s="28"/>
      <c r="C50" s="10"/>
      <c r="D50" s="10"/>
      <c r="E50" s="10" t="str">
        <f t="shared" si="0"/>
        <v/>
      </c>
      <c r="F50" s="10" t="str">
        <f t="shared" si="0"/>
        <v/>
      </c>
      <c r="G50" s="10"/>
      <c r="H50" s="10"/>
      <c r="I50" s="10"/>
      <c r="J50" s="29"/>
      <c r="K50" s="10"/>
      <c r="L50" s="30"/>
      <c r="M50" s="23"/>
      <c r="N50" s="23"/>
      <c r="O50" s="23"/>
      <c r="P50" s="23"/>
      <c r="Q50" s="23"/>
      <c r="R50" s="24"/>
      <c r="S50" s="23"/>
      <c r="T50" s="23"/>
      <c r="U50" s="25"/>
      <c r="V50" s="11"/>
      <c r="W50" s="12"/>
      <c r="X50" s="12"/>
      <c r="Y50" s="11"/>
      <c r="Z50" s="11"/>
      <c r="AA50" s="11"/>
      <c r="AB50" s="11"/>
      <c r="AC50" s="11"/>
      <c r="AD50" s="11"/>
      <c r="AE50" s="11"/>
      <c r="AF50" s="11"/>
      <c r="AG50" s="12"/>
      <c r="AH50" s="12"/>
      <c r="AI50" s="11"/>
      <c r="AJ50" s="11"/>
      <c r="AK50" s="11"/>
      <c r="AL50" s="11"/>
      <c r="AM50" s="11"/>
      <c r="AN50" s="11"/>
      <c r="AO50" s="11"/>
      <c r="AP50" s="11"/>
      <c r="AQ50" s="11"/>
      <c r="AR50" s="11"/>
      <c r="AS50" s="11"/>
      <c r="AT50" s="11"/>
      <c r="AU50" s="11"/>
      <c r="AV50" s="11"/>
    </row>
    <row r="51" spans="1:48" s="53" customFormat="1" x14ac:dyDescent="0.2">
      <c r="A51" s="10"/>
      <c r="B51" s="28"/>
      <c r="C51" s="10"/>
      <c r="D51" s="10"/>
      <c r="E51" s="10" t="str">
        <f t="shared" si="0"/>
        <v/>
      </c>
      <c r="F51" s="10" t="str">
        <f t="shared" si="0"/>
        <v/>
      </c>
      <c r="G51" s="10"/>
      <c r="H51" s="10"/>
      <c r="I51" s="10"/>
      <c r="J51" s="29"/>
      <c r="K51" s="10"/>
      <c r="L51" s="30"/>
      <c r="M51" s="23"/>
      <c r="N51" s="23"/>
      <c r="O51" s="23"/>
      <c r="P51" s="23"/>
      <c r="Q51" s="23"/>
      <c r="R51" s="24"/>
      <c r="S51" s="23"/>
      <c r="T51" s="23"/>
      <c r="U51" s="25"/>
      <c r="V51" s="11"/>
      <c r="W51" s="12"/>
      <c r="X51" s="12"/>
      <c r="Y51" s="11"/>
      <c r="Z51" s="11"/>
      <c r="AA51" s="11"/>
      <c r="AB51" s="11"/>
      <c r="AC51" s="11"/>
      <c r="AD51" s="11"/>
      <c r="AE51" s="11"/>
      <c r="AF51" s="11"/>
      <c r="AG51" s="12"/>
      <c r="AH51" s="12"/>
      <c r="AI51" s="11"/>
      <c r="AJ51" s="11"/>
      <c r="AK51" s="11"/>
      <c r="AL51" s="11"/>
      <c r="AM51" s="11"/>
      <c r="AN51" s="11"/>
      <c r="AO51" s="11"/>
      <c r="AP51" s="11"/>
      <c r="AQ51" s="11"/>
      <c r="AR51" s="11"/>
      <c r="AS51" s="11"/>
      <c r="AT51" s="11"/>
      <c r="AU51" s="11"/>
      <c r="AV51" s="11"/>
    </row>
    <row r="52" spans="1:48" s="53" customFormat="1" x14ac:dyDescent="0.2">
      <c r="A52" s="10"/>
      <c r="B52" s="28"/>
      <c r="C52" s="10"/>
      <c r="D52" s="10"/>
      <c r="E52" s="10" t="str">
        <f t="shared" si="0"/>
        <v/>
      </c>
      <c r="F52" s="10" t="str">
        <f t="shared" si="0"/>
        <v/>
      </c>
      <c r="G52" s="10"/>
      <c r="H52" s="10"/>
      <c r="I52" s="10"/>
      <c r="J52" s="29"/>
      <c r="K52" s="10"/>
      <c r="L52" s="30"/>
      <c r="M52" s="23"/>
      <c r="N52" s="23"/>
      <c r="O52" s="23"/>
      <c r="P52" s="23"/>
      <c r="Q52" s="23"/>
      <c r="R52" s="24"/>
      <c r="S52" s="23"/>
      <c r="T52" s="23"/>
      <c r="U52" s="25"/>
      <c r="V52" s="12"/>
      <c r="W52" s="12"/>
      <c r="X52" s="12"/>
      <c r="Y52" s="12"/>
      <c r="Z52" s="12"/>
      <c r="AA52" s="12"/>
      <c r="AB52" s="11"/>
      <c r="AC52" s="11"/>
      <c r="AD52" s="11"/>
      <c r="AE52" s="11"/>
      <c r="AF52" s="11"/>
      <c r="AG52" s="12"/>
      <c r="AH52" s="12"/>
      <c r="AI52" s="11"/>
      <c r="AJ52" s="11"/>
      <c r="AK52" s="11"/>
      <c r="AL52" s="11"/>
      <c r="AM52" s="11"/>
      <c r="AN52" s="11"/>
      <c r="AO52" s="11"/>
      <c r="AP52" s="11"/>
      <c r="AQ52" s="11"/>
      <c r="AR52" s="11"/>
      <c r="AS52" s="11"/>
      <c r="AT52" s="11"/>
      <c r="AU52" s="11"/>
      <c r="AV52" s="11"/>
    </row>
    <row r="53" spans="1:48" s="53" customFormat="1" x14ac:dyDescent="0.2">
      <c r="A53" s="10"/>
      <c r="B53" s="28"/>
      <c r="C53" s="10"/>
      <c r="D53" s="10"/>
      <c r="E53" s="10" t="str">
        <f t="shared" si="0"/>
        <v/>
      </c>
      <c r="F53" s="10" t="str">
        <f t="shared" si="0"/>
        <v/>
      </c>
      <c r="G53" s="10"/>
      <c r="H53" s="10"/>
      <c r="I53" s="10"/>
      <c r="J53" s="29"/>
      <c r="K53" s="10"/>
      <c r="L53" s="30"/>
      <c r="M53" s="23"/>
      <c r="N53" s="23"/>
      <c r="O53" s="23"/>
      <c r="P53" s="23"/>
      <c r="Q53" s="23"/>
      <c r="R53" s="24"/>
      <c r="S53" s="23"/>
      <c r="T53" s="23"/>
      <c r="U53" s="25"/>
      <c r="V53" s="12"/>
      <c r="W53" s="12"/>
      <c r="X53" s="12"/>
      <c r="Y53" s="12"/>
      <c r="Z53" s="12"/>
      <c r="AA53" s="12"/>
      <c r="AB53" s="11"/>
      <c r="AC53" s="11"/>
      <c r="AD53" s="11"/>
      <c r="AE53" s="11"/>
      <c r="AF53" s="11"/>
      <c r="AG53" s="12"/>
      <c r="AH53" s="12"/>
      <c r="AI53" s="11"/>
      <c r="AJ53" s="11"/>
      <c r="AK53" s="11"/>
      <c r="AL53" s="11"/>
      <c r="AM53" s="11"/>
      <c r="AN53" s="11"/>
      <c r="AO53" s="11"/>
      <c r="AP53" s="11"/>
      <c r="AQ53" s="11"/>
      <c r="AR53" s="11"/>
      <c r="AS53" s="11"/>
      <c r="AT53" s="11"/>
      <c r="AU53" s="11"/>
      <c r="AV53" s="11"/>
    </row>
    <row r="54" spans="1:48" s="53" customFormat="1" x14ac:dyDescent="0.2">
      <c r="A54" s="10"/>
      <c r="B54" s="28"/>
      <c r="C54" s="10"/>
      <c r="D54" s="10"/>
      <c r="E54" s="10" t="str">
        <f t="shared" si="0"/>
        <v/>
      </c>
      <c r="F54" s="10" t="str">
        <f t="shared" si="0"/>
        <v/>
      </c>
      <c r="G54" s="10"/>
      <c r="H54" s="10"/>
      <c r="I54" s="10"/>
      <c r="J54" s="29"/>
      <c r="K54" s="10"/>
      <c r="L54" s="30"/>
      <c r="M54" s="23"/>
      <c r="N54" s="23"/>
      <c r="O54" s="23"/>
      <c r="P54" s="23"/>
      <c r="Q54" s="23"/>
      <c r="R54" s="24"/>
      <c r="S54" s="23"/>
      <c r="T54" s="23"/>
      <c r="U54" s="25"/>
      <c r="V54" s="12"/>
      <c r="W54" s="12"/>
      <c r="X54" s="12"/>
      <c r="Y54" s="12"/>
      <c r="Z54" s="12"/>
      <c r="AA54" s="12"/>
      <c r="AB54" s="11"/>
      <c r="AC54" s="11"/>
      <c r="AD54" s="11"/>
      <c r="AE54" s="11"/>
      <c r="AF54" s="11"/>
      <c r="AG54" s="12"/>
      <c r="AH54" s="12"/>
      <c r="AI54" s="11"/>
      <c r="AJ54" s="11"/>
      <c r="AK54" s="11"/>
      <c r="AL54" s="11"/>
      <c r="AM54" s="11"/>
      <c r="AN54" s="11"/>
      <c r="AO54" s="11"/>
      <c r="AP54" s="11"/>
      <c r="AQ54" s="11"/>
      <c r="AR54" s="11"/>
      <c r="AS54" s="11"/>
      <c r="AT54" s="11"/>
      <c r="AU54" s="11"/>
      <c r="AV54" s="11"/>
    </row>
    <row r="55" spans="1:48" x14ac:dyDescent="0.2">
      <c r="A55" s="10"/>
      <c r="B55" s="28"/>
      <c r="C55" s="10"/>
      <c r="D55" s="10"/>
      <c r="E55" s="10" t="str">
        <f t="shared" si="0"/>
        <v/>
      </c>
      <c r="F55" s="10" t="str">
        <f t="shared" si="0"/>
        <v/>
      </c>
      <c r="G55" s="10"/>
      <c r="H55" s="10"/>
      <c r="I55" s="10"/>
      <c r="J55" s="29"/>
      <c r="K55" s="10"/>
      <c r="L55" s="30"/>
      <c r="M55" s="23"/>
      <c r="N55" s="23"/>
      <c r="O55" s="23"/>
      <c r="P55" s="23"/>
      <c r="Q55" s="23"/>
      <c r="R55" s="24"/>
      <c r="S55" s="23"/>
      <c r="T55" s="23"/>
      <c r="U55" s="25"/>
      <c r="V55" s="12"/>
      <c r="W55" s="12"/>
      <c r="X55" s="12"/>
      <c r="Y55" s="12"/>
      <c r="Z55" s="12"/>
      <c r="AA55" s="12"/>
      <c r="AB55" s="11"/>
      <c r="AC55" s="11"/>
      <c r="AD55" s="11"/>
      <c r="AE55" s="11"/>
      <c r="AF55" s="11"/>
      <c r="AG55" s="12"/>
      <c r="AH55" s="12"/>
      <c r="AI55" s="11"/>
      <c r="AJ55" s="11"/>
      <c r="AK55" s="11"/>
      <c r="AL55" s="11"/>
      <c r="AM55" s="11"/>
      <c r="AN55" s="11"/>
      <c r="AO55" s="11"/>
      <c r="AP55" s="11"/>
      <c r="AQ55" s="11"/>
      <c r="AR55" s="11"/>
      <c r="AS55" s="11"/>
      <c r="AT55" s="11"/>
      <c r="AU55" s="11"/>
      <c r="AV55" s="11"/>
    </row>
    <row r="56" spans="1:48" x14ac:dyDescent="0.2">
      <c r="A56" s="10"/>
      <c r="B56" s="28"/>
      <c r="C56" s="10"/>
      <c r="D56" s="10"/>
      <c r="E56" s="10" t="str">
        <f t="shared" si="0"/>
        <v/>
      </c>
      <c r="F56" s="10" t="str">
        <f t="shared" si="0"/>
        <v/>
      </c>
      <c r="G56" s="10"/>
      <c r="H56" s="10"/>
      <c r="I56" s="10"/>
      <c r="J56" s="29"/>
      <c r="K56" s="10"/>
      <c r="L56" s="30"/>
      <c r="M56" s="23"/>
      <c r="N56" s="23"/>
      <c r="O56" s="23"/>
      <c r="P56" s="23"/>
      <c r="Q56" s="23"/>
      <c r="R56" s="24"/>
      <c r="S56" s="23"/>
      <c r="T56" s="23"/>
      <c r="U56" s="25"/>
      <c r="V56" s="12"/>
      <c r="W56" s="12"/>
      <c r="X56" s="12"/>
      <c r="Y56" s="12"/>
      <c r="Z56" s="12"/>
      <c r="AA56" s="12"/>
      <c r="AB56" s="11"/>
      <c r="AC56" s="11"/>
      <c r="AD56" s="11"/>
      <c r="AE56" s="11"/>
      <c r="AF56" s="11"/>
      <c r="AG56" s="12"/>
      <c r="AH56" s="12"/>
      <c r="AI56" s="11"/>
      <c r="AJ56" s="11"/>
      <c r="AK56" s="11"/>
      <c r="AL56" s="11"/>
      <c r="AM56" s="11"/>
      <c r="AN56" s="11"/>
      <c r="AO56" s="11"/>
      <c r="AP56" s="11"/>
      <c r="AQ56" s="11"/>
      <c r="AR56" s="11"/>
      <c r="AS56" s="11"/>
      <c r="AT56" s="11"/>
      <c r="AU56" s="11"/>
      <c r="AV56" s="11"/>
    </row>
    <row r="57" spans="1:48" x14ac:dyDescent="0.2">
      <c r="A57" s="10"/>
      <c r="B57" s="28"/>
      <c r="C57" s="10"/>
      <c r="D57" s="10"/>
      <c r="E57" s="10" t="str">
        <f t="shared" si="0"/>
        <v/>
      </c>
      <c r="F57" s="10" t="str">
        <f t="shared" si="0"/>
        <v/>
      </c>
      <c r="G57" s="10"/>
      <c r="H57" s="10"/>
      <c r="I57" s="10"/>
      <c r="J57" s="29"/>
      <c r="K57" s="10"/>
      <c r="L57" s="30"/>
      <c r="M57" s="23"/>
      <c r="N57" s="23"/>
      <c r="O57" s="23"/>
      <c r="P57" s="23"/>
      <c r="Q57" s="23"/>
      <c r="R57" s="24"/>
      <c r="S57" s="23"/>
      <c r="T57" s="23"/>
      <c r="U57" s="25"/>
      <c r="V57" s="12"/>
      <c r="W57" s="12"/>
      <c r="X57" s="12"/>
      <c r="Y57" s="12"/>
      <c r="Z57" s="12"/>
      <c r="AA57" s="12"/>
      <c r="AB57" s="11"/>
      <c r="AC57" s="11"/>
      <c r="AD57" s="11"/>
      <c r="AE57" s="11"/>
      <c r="AF57" s="11"/>
      <c r="AG57" s="12"/>
      <c r="AH57" s="12"/>
      <c r="AI57" s="11"/>
      <c r="AJ57" s="11"/>
      <c r="AK57" s="11"/>
      <c r="AL57" s="11"/>
      <c r="AM57" s="11"/>
      <c r="AN57" s="11"/>
      <c r="AO57" s="11"/>
      <c r="AP57" s="11"/>
      <c r="AQ57" s="11"/>
      <c r="AR57" s="11"/>
      <c r="AS57" s="11"/>
      <c r="AT57" s="11"/>
      <c r="AU57" s="11"/>
      <c r="AV57" s="11"/>
    </row>
    <row r="58" spans="1:48" x14ac:dyDescent="0.2">
      <c r="A58" s="10"/>
      <c r="B58" s="28"/>
      <c r="C58" s="10"/>
      <c r="D58" s="10"/>
      <c r="E58" s="10" t="str">
        <f t="shared" si="0"/>
        <v/>
      </c>
      <c r="F58" s="10" t="str">
        <f t="shared" si="0"/>
        <v/>
      </c>
      <c r="G58" s="10"/>
      <c r="H58" s="10"/>
      <c r="I58" s="10"/>
      <c r="J58" s="29"/>
      <c r="K58" s="10"/>
      <c r="L58" s="30"/>
      <c r="M58" s="23"/>
      <c r="N58" s="23"/>
      <c r="O58" s="23"/>
      <c r="P58" s="23"/>
      <c r="Q58" s="23"/>
      <c r="R58" s="24"/>
      <c r="S58" s="23"/>
      <c r="T58" s="23"/>
      <c r="U58" s="25"/>
      <c r="V58" s="12"/>
      <c r="W58" s="12"/>
      <c r="X58" s="12"/>
      <c r="Y58" s="12"/>
      <c r="Z58" s="12"/>
      <c r="AA58" s="12"/>
      <c r="AB58" s="11"/>
      <c r="AC58" s="11"/>
      <c r="AD58" s="11"/>
      <c r="AE58" s="11"/>
      <c r="AF58" s="11"/>
      <c r="AG58" s="12"/>
      <c r="AH58" s="12"/>
      <c r="AI58" s="11"/>
      <c r="AJ58" s="11"/>
      <c r="AK58" s="11"/>
      <c r="AL58" s="11"/>
      <c r="AM58" s="11"/>
      <c r="AN58" s="11"/>
      <c r="AO58" s="11"/>
      <c r="AP58" s="11"/>
      <c r="AQ58" s="11"/>
      <c r="AR58" s="11"/>
      <c r="AS58" s="11"/>
      <c r="AT58" s="11"/>
      <c r="AU58" s="11"/>
      <c r="AV58" s="11"/>
    </row>
    <row r="59" spans="1:48" x14ac:dyDescent="0.2">
      <c r="A59" s="10"/>
      <c r="B59" s="28"/>
      <c r="C59" s="10"/>
      <c r="D59" s="10"/>
      <c r="E59" s="10" t="str">
        <f t="shared" si="0"/>
        <v/>
      </c>
      <c r="F59" s="10" t="str">
        <f t="shared" si="0"/>
        <v/>
      </c>
      <c r="G59" s="10"/>
      <c r="H59" s="10"/>
      <c r="I59" s="10"/>
      <c r="J59" s="29"/>
      <c r="K59" s="10"/>
      <c r="L59" s="30"/>
      <c r="M59" s="23"/>
      <c r="N59" s="23"/>
      <c r="O59" s="23"/>
      <c r="P59" s="23"/>
      <c r="Q59" s="23"/>
      <c r="R59" s="24"/>
      <c r="S59" s="23"/>
      <c r="T59" s="23"/>
      <c r="U59" s="25"/>
      <c r="V59" s="12"/>
      <c r="W59" s="12"/>
      <c r="X59" s="12"/>
      <c r="Y59" s="12"/>
      <c r="Z59" s="12"/>
      <c r="AA59" s="12"/>
      <c r="AB59" s="11"/>
      <c r="AC59" s="11"/>
      <c r="AD59" s="11"/>
      <c r="AE59" s="11"/>
      <c r="AF59" s="11"/>
      <c r="AG59" s="12"/>
      <c r="AH59" s="12"/>
      <c r="AI59" s="11"/>
      <c r="AJ59" s="11"/>
      <c r="AK59" s="11"/>
      <c r="AL59" s="11"/>
      <c r="AM59" s="11"/>
      <c r="AN59" s="11"/>
      <c r="AO59" s="11"/>
      <c r="AP59" s="11"/>
      <c r="AQ59" s="11"/>
      <c r="AR59" s="11"/>
      <c r="AS59" s="11"/>
      <c r="AT59" s="11"/>
      <c r="AU59" s="11"/>
      <c r="AV59" s="11"/>
    </row>
    <row r="60" spans="1:48" x14ac:dyDescent="0.2">
      <c r="A60" s="10"/>
      <c r="B60" s="28"/>
      <c r="C60" s="10"/>
      <c r="D60" s="10"/>
      <c r="E60" s="10" t="str">
        <f t="shared" si="0"/>
        <v/>
      </c>
      <c r="F60" s="10" t="str">
        <f t="shared" si="0"/>
        <v/>
      </c>
      <c r="G60" s="10"/>
      <c r="H60" s="10"/>
      <c r="I60" s="10"/>
      <c r="J60" s="29"/>
      <c r="K60" s="10"/>
      <c r="L60" s="30"/>
      <c r="M60" s="23"/>
      <c r="N60" s="23"/>
      <c r="O60" s="23"/>
      <c r="P60" s="23"/>
      <c r="Q60" s="23"/>
      <c r="R60" s="24"/>
      <c r="S60" s="23"/>
      <c r="T60" s="23"/>
      <c r="U60" s="25"/>
      <c r="V60" s="12"/>
      <c r="W60" s="12"/>
      <c r="X60" s="12"/>
      <c r="Y60" s="12"/>
      <c r="Z60" s="12"/>
      <c r="AA60" s="12"/>
      <c r="AB60" s="11"/>
      <c r="AC60" s="11"/>
      <c r="AD60" s="11"/>
      <c r="AE60" s="11"/>
      <c r="AF60" s="11"/>
      <c r="AG60" s="12"/>
      <c r="AH60" s="12"/>
      <c r="AI60" s="11"/>
      <c r="AJ60" s="11"/>
      <c r="AK60" s="11"/>
      <c r="AL60" s="11"/>
      <c r="AM60" s="11"/>
      <c r="AN60" s="11"/>
      <c r="AO60" s="11"/>
      <c r="AP60" s="11"/>
      <c r="AQ60" s="11"/>
      <c r="AR60" s="11"/>
      <c r="AS60" s="11"/>
      <c r="AT60" s="11"/>
      <c r="AU60" s="11"/>
      <c r="AV60" s="11"/>
    </row>
    <row r="61" spans="1:48" x14ac:dyDescent="0.2">
      <c r="A61" s="10"/>
      <c r="B61" s="28"/>
      <c r="C61" s="10"/>
      <c r="D61" s="10"/>
      <c r="E61" s="10" t="str">
        <f t="shared" si="0"/>
        <v/>
      </c>
      <c r="F61" s="10" t="str">
        <f t="shared" si="0"/>
        <v/>
      </c>
      <c r="G61" s="10"/>
      <c r="H61" s="10"/>
      <c r="I61" s="10"/>
      <c r="J61" s="29"/>
      <c r="K61" s="10"/>
      <c r="L61" s="30"/>
      <c r="M61" s="23"/>
      <c r="N61" s="23"/>
      <c r="O61" s="23"/>
      <c r="P61" s="23"/>
      <c r="Q61" s="23"/>
      <c r="R61" s="24"/>
      <c r="S61" s="23"/>
      <c r="T61" s="23"/>
      <c r="U61" s="25"/>
      <c r="V61" s="12"/>
      <c r="W61" s="12"/>
      <c r="X61" s="12"/>
      <c r="Y61" s="12"/>
      <c r="Z61" s="12"/>
      <c r="AA61" s="12"/>
      <c r="AB61" s="11"/>
      <c r="AC61" s="11"/>
      <c r="AD61" s="11"/>
      <c r="AE61" s="11"/>
      <c r="AF61" s="11"/>
      <c r="AG61" s="12"/>
      <c r="AH61" s="12"/>
      <c r="AI61" s="11"/>
      <c r="AJ61" s="11"/>
      <c r="AK61" s="11"/>
      <c r="AL61" s="11"/>
      <c r="AM61" s="11"/>
      <c r="AN61" s="11"/>
      <c r="AO61" s="11"/>
      <c r="AP61" s="11"/>
      <c r="AQ61" s="11"/>
      <c r="AR61" s="11"/>
      <c r="AS61" s="11"/>
      <c r="AT61" s="11"/>
      <c r="AU61" s="11"/>
      <c r="AV61" s="11"/>
    </row>
    <row r="62" spans="1:48" x14ac:dyDescent="0.2">
      <c r="A62" s="10"/>
      <c r="B62" s="28"/>
      <c r="C62" s="10"/>
      <c r="D62" s="10"/>
      <c r="E62" s="10" t="str">
        <f t="shared" si="0"/>
        <v/>
      </c>
      <c r="F62" s="10" t="str">
        <f t="shared" si="0"/>
        <v/>
      </c>
      <c r="G62" s="10"/>
      <c r="H62" s="10"/>
      <c r="I62" s="10"/>
      <c r="J62" s="29"/>
      <c r="K62" s="10"/>
      <c r="L62" s="30"/>
      <c r="M62" s="23"/>
      <c r="N62" s="23"/>
      <c r="O62" s="23"/>
      <c r="P62" s="23"/>
      <c r="Q62" s="23"/>
      <c r="R62" s="24"/>
      <c r="S62" s="23"/>
      <c r="T62" s="23"/>
      <c r="U62" s="25"/>
      <c r="V62" s="12"/>
      <c r="W62" s="12"/>
      <c r="X62" s="12"/>
      <c r="Y62" s="12"/>
      <c r="Z62" s="12"/>
      <c r="AA62" s="12"/>
      <c r="AB62" s="11"/>
      <c r="AC62" s="11"/>
      <c r="AD62" s="11"/>
      <c r="AE62" s="11"/>
      <c r="AF62" s="11"/>
      <c r="AG62" s="12"/>
      <c r="AH62" s="12"/>
      <c r="AI62" s="11"/>
      <c r="AJ62" s="11"/>
      <c r="AK62" s="11"/>
      <c r="AL62" s="11"/>
      <c r="AM62" s="11"/>
      <c r="AN62" s="11"/>
      <c r="AO62" s="11"/>
      <c r="AP62" s="11"/>
      <c r="AQ62" s="11"/>
      <c r="AR62" s="11"/>
      <c r="AS62" s="11"/>
      <c r="AT62" s="11"/>
      <c r="AU62" s="11"/>
      <c r="AV62" s="11"/>
    </row>
    <row r="63" spans="1:48" x14ac:dyDescent="0.2">
      <c r="A63" s="10"/>
      <c r="B63" s="28"/>
      <c r="C63" s="10"/>
      <c r="D63" s="10"/>
      <c r="E63" s="10" t="str">
        <f t="shared" si="0"/>
        <v/>
      </c>
      <c r="F63" s="10" t="str">
        <f t="shared" si="0"/>
        <v/>
      </c>
      <c r="G63" s="10"/>
      <c r="H63" s="10"/>
      <c r="I63" s="10"/>
      <c r="J63" s="29"/>
      <c r="K63" s="10"/>
      <c r="L63" s="30"/>
      <c r="M63" s="23"/>
      <c r="N63" s="23"/>
      <c r="O63" s="23"/>
      <c r="P63" s="23"/>
      <c r="Q63" s="23"/>
      <c r="R63" s="24"/>
      <c r="S63" s="23"/>
      <c r="T63" s="23"/>
      <c r="U63" s="25"/>
      <c r="V63" s="12"/>
      <c r="W63" s="12"/>
      <c r="X63" s="12"/>
      <c r="Y63" s="12"/>
      <c r="Z63" s="12"/>
      <c r="AA63" s="12"/>
      <c r="AB63" s="11"/>
      <c r="AC63" s="11"/>
      <c r="AD63" s="11"/>
      <c r="AE63" s="11"/>
      <c r="AF63" s="11"/>
      <c r="AG63" s="12"/>
      <c r="AH63" s="12"/>
      <c r="AI63" s="11"/>
      <c r="AJ63" s="11"/>
      <c r="AK63" s="11"/>
      <c r="AL63" s="11"/>
      <c r="AM63" s="11"/>
      <c r="AN63" s="11"/>
      <c r="AO63" s="11"/>
      <c r="AP63" s="11"/>
      <c r="AQ63" s="11"/>
      <c r="AR63" s="11"/>
      <c r="AS63" s="11"/>
      <c r="AT63" s="11"/>
      <c r="AU63" s="11"/>
      <c r="AV63" s="11"/>
    </row>
    <row r="64" spans="1:48" x14ac:dyDescent="0.2">
      <c r="A64" s="21"/>
      <c r="B64" s="28"/>
      <c r="C64" s="10"/>
      <c r="D64" s="10"/>
      <c r="E64" s="10" t="str">
        <f t="shared" si="0"/>
        <v/>
      </c>
      <c r="F64" s="10" t="str">
        <f t="shared" si="0"/>
        <v/>
      </c>
      <c r="G64" s="21"/>
      <c r="H64" s="21"/>
      <c r="I64" s="21"/>
      <c r="J64" s="29"/>
      <c r="K64" s="21"/>
      <c r="L64" s="30"/>
      <c r="M64" s="21"/>
      <c r="N64" s="21"/>
      <c r="O64" s="21"/>
      <c r="P64" s="21"/>
      <c r="Q64" s="21"/>
      <c r="R64" s="21"/>
      <c r="S64" s="21"/>
      <c r="T64" s="21"/>
      <c r="U64" s="12"/>
      <c r="V64" s="12"/>
      <c r="W64" s="12"/>
      <c r="X64" s="12"/>
      <c r="Y64" s="12"/>
      <c r="Z64" s="12"/>
      <c r="AA64" s="12"/>
      <c r="AB64" s="11"/>
      <c r="AC64" s="11"/>
      <c r="AD64" s="11"/>
      <c r="AE64" s="11"/>
      <c r="AF64" s="11"/>
      <c r="AG64" s="12"/>
      <c r="AH64" s="12"/>
      <c r="AI64" s="11"/>
      <c r="AJ64" s="11"/>
      <c r="AK64" s="11"/>
      <c r="AL64" s="11"/>
      <c r="AM64" s="11"/>
      <c r="AN64" s="11"/>
      <c r="AO64" s="11"/>
      <c r="AP64" s="11"/>
      <c r="AQ64" s="11"/>
      <c r="AR64" s="11"/>
      <c r="AS64" s="11"/>
      <c r="AT64" s="11"/>
      <c r="AU64" s="11"/>
      <c r="AV64" s="11"/>
    </row>
    <row r="65" spans="1:48" x14ac:dyDescent="0.2">
      <c r="A65" s="21"/>
      <c r="B65" s="28"/>
      <c r="C65" s="10"/>
      <c r="D65" s="10"/>
      <c r="E65" s="10" t="str">
        <f t="shared" si="0"/>
        <v/>
      </c>
      <c r="F65" s="10" t="str">
        <f t="shared" si="0"/>
        <v/>
      </c>
      <c r="G65" s="21"/>
      <c r="H65" s="21"/>
      <c r="I65" s="21"/>
      <c r="J65" s="29"/>
      <c r="K65" s="21"/>
      <c r="L65" s="30"/>
      <c r="M65" s="21"/>
      <c r="N65" s="21"/>
      <c r="O65" s="21"/>
      <c r="P65" s="21"/>
      <c r="Q65" s="21"/>
      <c r="R65" s="21"/>
      <c r="S65" s="21"/>
      <c r="T65" s="21"/>
      <c r="U65" s="12"/>
      <c r="V65" s="12"/>
      <c r="W65" s="12"/>
      <c r="X65" s="12"/>
      <c r="Y65" s="12"/>
      <c r="Z65" s="12"/>
      <c r="AA65" s="12"/>
      <c r="AB65" s="11"/>
      <c r="AC65" s="11"/>
      <c r="AD65" s="11"/>
      <c r="AE65" s="11"/>
      <c r="AF65" s="11"/>
      <c r="AG65" s="12"/>
      <c r="AH65" s="12"/>
      <c r="AI65" s="11"/>
      <c r="AJ65" s="11"/>
      <c r="AK65" s="11"/>
      <c r="AL65" s="11"/>
      <c r="AM65" s="11"/>
      <c r="AN65" s="11"/>
      <c r="AO65" s="11"/>
      <c r="AP65" s="11"/>
      <c r="AQ65" s="11"/>
      <c r="AR65" s="11"/>
      <c r="AS65" s="11"/>
      <c r="AT65" s="11"/>
      <c r="AU65" s="11"/>
      <c r="AV65" s="11"/>
    </row>
    <row r="66" spans="1:48" x14ac:dyDescent="0.2">
      <c r="A66" s="21"/>
      <c r="B66" s="28"/>
      <c r="C66" s="10"/>
      <c r="D66" s="10"/>
      <c r="E66" s="10" t="str">
        <f t="shared" si="0"/>
        <v/>
      </c>
      <c r="F66" s="10" t="str">
        <f t="shared" si="0"/>
        <v/>
      </c>
      <c r="G66" s="21"/>
      <c r="H66" s="21"/>
      <c r="I66" s="21"/>
      <c r="J66" s="29"/>
      <c r="K66" s="21"/>
      <c r="L66" s="30"/>
      <c r="M66" s="21"/>
      <c r="N66" s="21"/>
      <c r="O66" s="21"/>
      <c r="P66" s="21"/>
      <c r="Q66" s="21"/>
      <c r="R66" s="21"/>
      <c r="S66" s="21"/>
      <c r="T66" s="21"/>
      <c r="U66" s="12"/>
      <c r="V66" s="12"/>
      <c r="W66" s="12"/>
      <c r="X66" s="12"/>
      <c r="Y66" s="12"/>
      <c r="Z66" s="12"/>
      <c r="AA66" s="12"/>
      <c r="AB66" s="11"/>
      <c r="AC66" s="11"/>
      <c r="AD66" s="11"/>
      <c r="AE66" s="11"/>
      <c r="AF66" s="11"/>
      <c r="AG66" s="12"/>
      <c r="AH66" s="12"/>
      <c r="AI66" s="11"/>
      <c r="AJ66" s="11"/>
      <c r="AK66" s="11"/>
      <c r="AL66" s="11"/>
      <c r="AM66" s="11"/>
      <c r="AN66" s="11"/>
      <c r="AO66" s="11"/>
      <c r="AP66" s="11"/>
      <c r="AQ66" s="11"/>
      <c r="AR66" s="11"/>
      <c r="AS66" s="11"/>
      <c r="AT66" s="11"/>
      <c r="AU66" s="11"/>
      <c r="AV66" s="11"/>
    </row>
    <row r="67" spans="1:48" x14ac:dyDescent="0.2">
      <c r="A67" s="21"/>
      <c r="B67" s="28"/>
      <c r="C67" s="10"/>
      <c r="D67" s="10"/>
      <c r="E67" s="10" t="str">
        <f t="shared" si="0"/>
        <v/>
      </c>
      <c r="F67" s="10" t="str">
        <f t="shared" si="0"/>
        <v/>
      </c>
      <c r="G67" s="21"/>
      <c r="H67" s="21"/>
      <c r="I67" s="21"/>
      <c r="J67" s="29"/>
      <c r="K67" s="21"/>
      <c r="L67" s="30"/>
      <c r="M67" s="21"/>
      <c r="N67" s="21"/>
      <c r="O67" s="21"/>
      <c r="P67" s="21"/>
      <c r="Q67" s="21"/>
      <c r="R67" s="21"/>
      <c r="S67" s="21"/>
      <c r="T67" s="21"/>
      <c r="U67" s="12"/>
      <c r="V67" s="12"/>
      <c r="W67" s="12"/>
      <c r="X67" s="12"/>
      <c r="Y67" s="12"/>
      <c r="Z67" s="12"/>
      <c r="AA67" s="12"/>
      <c r="AB67" s="11"/>
      <c r="AC67" s="11"/>
      <c r="AD67" s="11"/>
      <c r="AE67" s="11"/>
      <c r="AF67" s="11"/>
      <c r="AG67" s="12"/>
      <c r="AH67" s="12"/>
      <c r="AI67" s="11"/>
      <c r="AJ67" s="11"/>
      <c r="AK67" s="11"/>
      <c r="AL67" s="11"/>
      <c r="AM67" s="11"/>
      <c r="AN67" s="11"/>
      <c r="AO67" s="11"/>
      <c r="AP67" s="11"/>
      <c r="AQ67" s="11"/>
      <c r="AR67" s="11"/>
      <c r="AS67" s="11"/>
      <c r="AT67" s="11"/>
      <c r="AU67" s="11"/>
      <c r="AV67" s="11"/>
    </row>
    <row r="68" spans="1:48" x14ac:dyDescent="0.2">
      <c r="A68" s="21"/>
      <c r="B68" s="28"/>
      <c r="C68" s="10"/>
      <c r="D68" s="10"/>
      <c r="E68" s="10" t="str">
        <f t="shared" si="0"/>
        <v/>
      </c>
      <c r="F68" s="10" t="str">
        <f t="shared" si="0"/>
        <v/>
      </c>
      <c r="G68" s="21"/>
      <c r="H68" s="21"/>
      <c r="I68" s="21"/>
      <c r="J68" s="29"/>
      <c r="K68" s="21"/>
      <c r="L68" s="30"/>
      <c r="M68" s="21"/>
      <c r="N68" s="21"/>
      <c r="O68" s="21"/>
      <c r="P68" s="21"/>
      <c r="Q68" s="21"/>
      <c r="R68" s="21"/>
      <c r="S68" s="21"/>
      <c r="T68" s="21"/>
      <c r="U68" s="12"/>
      <c r="V68" s="12"/>
      <c r="W68" s="12"/>
      <c r="X68" s="12"/>
      <c r="Y68" s="12"/>
      <c r="Z68" s="12"/>
      <c r="AA68" s="12"/>
      <c r="AB68" s="11"/>
      <c r="AC68" s="11"/>
      <c r="AD68" s="11"/>
      <c r="AE68" s="11"/>
      <c r="AF68" s="11"/>
      <c r="AG68" s="12"/>
      <c r="AH68" s="12"/>
      <c r="AI68" s="11"/>
      <c r="AJ68" s="11"/>
      <c r="AK68" s="11"/>
      <c r="AL68" s="11"/>
      <c r="AM68" s="11"/>
      <c r="AN68" s="11"/>
      <c r="AO68" s="11"/>
      <c r="AP68" s="11"/>
      <c r="AQ68" s="11"/>
      <c r="AR68" s="11"/>
      <c r="AS68" s="11"/>
      <c r="AT68" s="11"/>
      <c r="AU68" s="11"/>
      <c r="AV68" s="11"/>
    </row>
    <row r="69" spans="1:48" x14ac:dyDescent="0.2">
      <c r="A69" s="21"/>
      <c r="B69" s="28"/>
      <c r="C69" s="10"/>
      <c r="D69" s="10"/>
      <c r="E69" s="10" t="str">
        <f t="shared" si="0"/>
        <v/>
      </c>
      <c r="F69" s="10" t="str">
        <f t="shared" si="0"/>
        <v/>
      </c>
      <c r="G69" s="21"/>
      <c r="H69" s="21"/>
      <c r="I69" s="21"/>
      <c r="J69" s="29"/>
      <c r="K69" s="21"/>
      <c r="L69" s="30"/>
      <c r="M69" s="21"/>
      <c r="N69" s="21"/>
      <c r="O69" s="21"/>
      <c r="P69" s="21"/>
      <c r="Q69" s="21"/>
      <c r="R69" s="21"/>
      <c r="S69" s="21"/>
      <c r="T69" s="21"/>
      <c r="U69" s="12"/>
      <c r="V69" s="12"/>
      <c r="W69" s="12"/>
      <c r="X69" s="12"/>
      <c r="Y69" s="12"/>
      <c r="Z69" s="12"/>
      <c r="AA69" s="12"/>
      <c r="AB69" s="11"/>
      <c r="AC69" s="11"/>
      <c r="AD69" s="11"/>
      <c r="AE69" s="11"/>
      <c r="AF69" s="12"/>
      <c r="AG69" s="12"/>
      <c r="AH69" s="12"/>
      <c r="AI69" s="12"/>
      <c r="AJ69" s="12"/>
      <c r="AK69" s="12"/>
      <c r="AL69" s="12"/>
      <c r="AM69" s="11"/>
      <c r="AN69" s="11"/>
      <c r="AO69" s="11"/>
      <c r="AP69" s="11"/>
      <c r="AQ69" s="11"/>
      <c r="AR69" s="11"/>
      <c r="AS69" s="11"/>
      <c r="AT69" s="11"/>
      <c r="AU69" s="11"/>
      <c r="AV69" s="11"/>
    </row>
    <row r="70" spans="1:48" x14ac:dyDescent="0.2">
      <c r="A70" s="21"/>
      <c r="B70" s="28"/>
      <c r="C70" s="10"/>
      <c r="D70" s="10"/>
      <c r="E70" s="10" t="str">
        <f t="shared" si="0"/>
        <v/>
      </c>
      <c r="F70" s="10" t="str">
        <f t="shared" si="0"/>
        <v/>
      </c>
      <c r="G70" s="21"/>
      <c r="H70" s="21"/>
      <c r="I70" s="21"/>
      <c r="J70" s="29"/>
      <c r="K70" s="21"/>
      <c r="L70" s="30"/>
      <c r="M70" s="21"/>
      <c r="N70" s="21"/>
      <c r="O70" s="21"/>
      <c r="P70" s="21"/>
      <c r="Q70" s="21"/>
      <c r="R70" s="21"/>
      <c r="S70" s="21"/>
      <c r="T70" s="21"/>
      <c r="U70" s="12"/>
      <c r="V70" s="12"/>
      <c r="W70" s="12"/>
      <c r="X70" s="12"/>
      <c r="Y70" s="12"/>
      <c r="Z70" s="12"/>
      <c r="AA70" s="12"/>
      <c r="AB70" s="11"/>
      <c r="AC70" s="11"/>
      <c r="AD70" s="11"/>
      <c r="AE70" s="11"/>
      <c r="AF70" s="12"/>
      <c r="AG70" s="12"/>
      <c r="AH70" s="12"/>
      <c r="AI70" s="12"/>
      <c r="AJ70" s="12"/>
      <c r="AK70" s="12"/>
      <c r="AL70" s="12"/>
      <c r="AM70" s="11"/>
      <c r="AN70" s="11"/>
      <c r="AO70" s="11"/>
      <c r="AP70" s="11"/>
      <c r="AQ70" s="11"/>
      <c r="AR70" s="11"/>
      <c r="AS70" s="11"/>
      <c r="AT70" s="11"/>
      <c r="AU70" s="11"/>
      <c r="AV70" s="11"/>
    </row>
    <row r="71" spans="1:48" x14ac:dyDescent="0.2">
      <c r="A71" s="21"/>
      <c r="B71" s="28"/>
      <c r="C71" s="10"/>
      <c r="D71" s="10"/>
      <c r="E71" s="10" t="str">
        <f t="shared" si="0"/>
        <v/>
      </c>
      <c r="F71" s="10" t="str">
        <f t="shared" si="0"/>
        <v/>
      </c>
      <c r="G71" s="21"/>
      <c r="H71" s="21"/>
      <c r="I71" s="21"/>
      <c r="J71" s="29"/>
      <c r="K71" s="21"/>
      <c r="L71" s="30"/>
      <c r="M71" s="21"/>
      <c r="N71" s="21"/>
      <c r="O71" s="21"/>
      <c r="P71" s="21"/>
      <c r="Q71" s="21"/>
      <c r="R71" s="21"/>
      <c r="S71" s="21"/>
      <c r="T71" s="21"/>
      <c r="U71" s="12"/>
      <c r="V71" s="12"/>
      <c r="W71" s="12"/>
      <c r="X71" s="12"/>
      <c r="Y71" s="12"/>
      <c r="Z71" s="12"/>
      <c r="AA71" s="12"/>
      <c r="AB71" s="11"/>
      <c r="AC71" s="11"/>
      <c r="AD71" s="11"/>
      <c r="AE71" s="11"/>
      <c r="AF71" s="12"/>
      <c r="AG71" s="12"/>
      <c r="AH71" s="12"/>
      <c r="AI71" s="12"/>
      <c r="AJ71" s="12"/>
      <c r="AK71" s="12"/>
      <c r="AL71" s="12"/>
      <c r="AM71" s="11"/>
      <c r="AN71" s="11"/>
      <c r="AO71" s="11"/>
      <c r="AP71" s="11"/>
      <c r="AQ71" s="11"/>
      <c r="AR71" s="11"/>
      <c r="AS71" s="11"/>
      <c r="AT71" s="11"/>
      <c r="AU71" s="11"/>
      <c r="AV71" s="11"/>
    </row>
    <row r="72" spans="1:48" x14ac:dyDescent="0.2">
      <c r="A72" s="21"/>
      <c r="B72" s="28"/>
      <c r="C72" s="10"/>
      <c r="D72" s="10"/>
      <c r="E72" s="10" t="str">
        <f t="shared" si="0"/>
        <v/>
      </c>
      <c r="F72" s="10" t="str">
        <f t="shared" si="0"/>
        <v/>
      </c>
      <c r="G72" s="21"/>
      <c r="H72" s="21"/>
      <c r="I72" s="21"/>
      <c r="J72" s="29"/>
      <c r="K72" s="21"/>
      <c r="L72" s="30"/>
      <c r="M72" s="21"/>
      <c r="N72" s="21"/>
      <c r="O72" s="21"/>
      <c r="P72" s="21"/>
      <c r="Q72" s="21"/>
      <c r="R72" s="21"/>
      <c r="S72" s="21"/>
      <c r="T72" s="21"/>
      <c r="U72" s="12"/>
      <c r="V72" s="12"/>
      <c r="W72" s="12"/>
      <c r="X72" s="12"/>
      <c r="Y72" s="12"/>
      <c r="Z72" s="12"/>
      <c r="AA72" s="12"/>
      <c r="AB72" s="11"/>
      <c r="AC72" s="11"/>
      <c r="AD72" s="11"/>
      <c r="AE72" s="11"/>
      <c r="AF72" s="12"/>
      <c r="AG72" s="12"/>
      <c r="AH72" s="12"/>
      <c r="AI72" s="12"/>
      <c r="AJ72" s="12"/>
      <c r="AK72" s="12"/>
      <c r="AL72" s="12"/>
      <c r="AM72" s="11"/>
      <c r="AN72" s="11"/>
      <c r="AO72" s="11"/>
      <c r="AP72" s="11"/>
      <c r="AQ72" s="11"/>
      <c r="AR72" s="11"/>
      <c r="AS72" s="11"/>
      <c r="AT72" s="11"/>
      <c r="AU72" s="11"/>
      <c r="AV72" s="11"/>
    </row>
    <row r="73" spans="1:48" x14ac:dyDescent="0.2">
      <c r="A73" s="21"/>
      <c r="B73" s="28"/>
      <c r="C73" s="10"/>
      <c r="D73" s="10"/>
      <c r="E73" s="10" t="str">
        <f t="shared" si="0"/>
        <v/>
      </c>
      <c r="F73" s="10" t="str">
        <f t="shared" si="0"/>
        <v/>
      </c>
      <c r="G73" s="21"/>
      <c r="H73" s="21"/>
      <c r="I73" s="21"/>
      <c r="J73" s="29"/>
      <c r="K73" s="21"/>
      <c r="L73" s="30"/>
      <c r="M73" s="21"/>
      <c r="N73" s="21"/>
      <c r="O73" s="21"/>
      <c r="P73" s="21"/>
      <c r="Q73" s="21"/>
      <c r="R73" s="21"/>
      <c r="S73" s="21"/>
      <c r="T73" s="21"/>
      <c r="U73" s="12"/>
      <c r="V73" s="12"/>
      <c r="W73" s="12"/>
      <c r="X73" s="12"/>
      <c r="Y73" s="12"/>
      <c r="Z73" s="12"/>
      <c r="AA73" s="12"/>
      <c r="AB73" s="11"/>
      <c r="AC73" s="11"/>
      <c r="AD73" s="11"/>
      <c r="AE73" s="11"/>
      <c r="AF73" s="12"/>
      <c r="AG73" s="12"/>
      <c r="AH73" s="12"/>
      <c r="AI73" s="12"/>
      <c r="AJ73" s="12"/>
      <c r="AK73" s="12"/>
      <c r="AL73" s="12"/>
      <c r="AM73" s="11"/>
      <c r="AN73" s="11"/>
      <c r="AO73" s="11"/>
      <c r="AP73" s="11"/>
      <c r="AQ73" s="11"/>
      <c r="AR73" s="11"/>
      <c r="AS73" s="11"/>
      <c r="AT73" s="11"/>
      <c r="AU73" s="11"/>
      <c r="AV73" s="11"/>
    </row>
    <row r="74" spans="1:48" x14ac:dyDescent="0.2">
      <c r="A74" s="21"/>
      <c r="B74" s="28"/>
      <c r="C74" s="10"/>
      <c r="D74" s="10"/>
      <c r="E74" s="10" t="str">
        <f t="shared" si="0"/>
        <v/>
      </c>
      <c r="F74" s="10" t="str">
        <f t="shared" si="0"/>
        <v/>
      </c>
      <c r="G74" s="21"/>
      <c r="H74" s="21"/>
      <c r="I74" s="21"/>
      <c r="J74" s="29"/>
      <c r="K74" s="21"/>
      <c r="L74" s="30"/>
      <c r="M74" s="21"/>
      <c r="N74" s="21"/>
      <c r="O74" s="21"/>
      <c r="P74" s="21"/>
      <c r="Q74" s="21"/>
      <c r="R74" s="21"/>
      <c r="S74" s="21"/>
      <c r="T74" s="21"/>
      <c r="U74" s="12"/>
      <c r="V74" s="12"/>
      <c r="W74" s="12"/>
      <c r="X74" s="12"/>
      <c r="Y74" s="12"/>
      <c r="Z74" s="12"/>
      <c r="AA74" s="12"/>
      <c r="AB74" s="11"/>
      <c r="AC74" s="11"/>
      <c r="AD74" s="11"/>
      <c r="AE74" s="11"/>
      <c r="AF74" s="12"/>
      <c r="AG74" s="12"/>
      <c r="AH74" s="12"/>
      <c r="AI74" s="12"/>
      <c r="AJ74" s="12"/>
      <c r="AK74" s="12"/>
      <c r="AL74" s="12"/>
      <c r="AM74" s="11"/>
      <c r="AN74" s="11"/>
      <c r="AO74" s="11"/>
      <c r="AP74" s="11"/>
      <c r="AQ74" s="11"/>
      <c r="AR74" s="11"/>
      <c r="AS74" s="11"/>
      <c r="AT74" s="11"/>
      <c r="AU74" s="11"/>
      <c r="AV74" s="11"/>
    </row>
    <row r="75" spans="1:48" x14ac:dyDescent="0.2">
      <c r="A75" s="21"/>
      <c r="B75" s="28"/>
      <c r="C75" s="10"/>
      <c r="D75" s="10"/>
      <c r="E75" s="10" t="str">
        <f t="shared" si="0"/>
        <v/>
      </c>
      <c r="F75" s="10" t="str">
        <f t="shared" si="0"/>
        <v/>
      </c>
      <c r="G75" s="21"/>
      <c r="H75" s="21"/>
      <c r="I75" s="21"/>
      <c r="J75" s="29"/>
      <c r="K75" s="21"/>
      <c r="L75" s="30"/>
      <c r="M75" s="21"/>
      <c r="N75" s="21"/>
      <c r="O75" s="21"/>
      <c r="P75" s="21"/>
      <c r="Q75" s="21"/>
      <c r="R75" s="21"/>
      <c r="S75" s="21"/>
      <c r="T75" s="21"/>
      <c r="U75" s="12"/>
      <c r="V75" s="12"/>
      <c r="W75" s="12"/>
      <c r="X75" s="12"/>
      <c r="Y75" s="12"/>
      <c r="Z75" s="12"/>
      <c r="AA75" s="12"/>
      <c r="AB75" s="11"/>
      <c r="AC75" s="11"/>
      <c r="AD75" s="11"/>
      <c r="AE75" s="11"/>
      <c r="AF75" s="12"/>
      <c r="AG75" s="12"/>
      <c r="AH75" s="12"/>
      <c r="AI75" s="12"/>
      <c r="AJ75" s="12"/>
      <c r="AK75" s="12"/>
      <c r="AL75" s="12"/>
      <c r="AM75" s="11"/>
      <c r="AN75" s="11"/>
      <c r="AO75" s="11"/>
      <c r="AP75" s="11"/>
      <c r="AQ75" s="11"/>
      <c r="AR75" s="11"/>
      <c r="AS75" s="11"/>
      <c r="AT75" s="11"/>
      <c r="AU75" s="11"/>
      <c r="AV75" s="11"/>
    </row>
    <row r="76" spans="1:48" x14ac:dyDescent="0.2">
      <c r="A76" s="21"/>
      <c r="B76" s="28"/>
      <c r="C76" s="10"/>
      <c r="D76" s="10"/>
      <c r="E76" s="10" t="str">
        <f t="shared" si="0"/>
        <v/>
      </c>
      <c r="F76" s="10" t="str">
        <f t="shared" si="0"/>
        <v/>
      </c>
      <c r="G76" s="21"/>
      <c r="H76" s="21"/>
      <c r="I76" s="21"/>
      <c r="J76" s="29"/>
      <c r="K76" s="21"/>
      <c r="L76" s="30"/>
      <c r="M76" s="21"/>
      <c r="N76" s="21"/>
      <c r="O76" s="21"/>
      <c r="P76" s="21"/>
      <c r="Q76" s="21"/>
      <c r="R76" s="21"/>
      <c r="S76" s="21"/>
      <c r="T76" s="21"/>
      <c r="U76" s="12"/>
      <c r="V76" s="12"/>
      <c r="W76" s="12"/>
      <c r="X76" s="12"/>
      <c r="Y76" s="12"/>
      <c r="Z76" s="12"/>
      <c r="AA76" s="12"/>
      <c r="AB76" s="11"/>
      <c r="AC76" s="11"/>
      <c r="AD76" s="11"/>
      <c r="AE76" s="11"/>
      <c r="AF76" s="12"/>
      <c r="AG76" s="12"/>
      <c r="AH76" s="12"/>
      <c r="AI76" s="12"/>
      <c r="AJ76" s="12"/>
      <c r="AK76" s="12"/>
      <c r="AL76" s="12"/>
      <c r="AM76" s="11"/>
      <c r="AN76" s="11"/>
      <c r="AO76" s="11"/>
      <c r="AP76" s="11"/>
      <c r="AQ76" s="11"/>
      <c r="AR76" s="11"/>
      <c r="AS76" s="11"/>
      <c r="AT76" s="11"/>
      <c r="AU76" s="11"/>
      <c r="AV76" s="11"/>
    </row>
    <row r="77" spans="1:48" x14ac:dyDescent="0.2">
      <c r="AB77" s="11"/>
      <c r="AC77" s="11"/>
      <c r="AD77" s="11"/>
      <c r="AE77" s="11"/>
      <c r="AF77" s="12"/>
      <c r="AG77" s="12"/>
      <c r="AH77" s="12"/>
      <c r="AI77" s="12"/>
      <c r="AJ77" s="12"/>
      <c r="AK77" s="12"/>
      <c r="AL77" s="12"/>
      <c r="AM77" s="11"/>
      <c r="AN77" s="11"/>
      <c r="AO77" s="11"/>
      <c r="AP77" s="11"/>
      <c r="AQ77" s="11"/>
      <c r="AR77" s="11"/>
      <c r="AS77" s="11"/>
      <c r="AT77" s="11"/>
      <c r="AU77" s="11"/>
      <c r="AV77" s="11"/>
    </row>
    <row r="78" spans="1:48" x14ac:dyDescent="0.2">
      <c r="AB78" s="11"/>
      <c r="AC78" s="11"/>
      <c r="AD78" s="11"/>
      <c r="AE78" s="11"/>
      <c r="AF78" s="12"/>
      <c r="AG78" s="12"/>
      <c r="AH78" s="12"/>
      <c r="AI78" s="12"/>
      <c r="AJ78" s="12"/>
      <c r="AK78" s="12"/>
      <c r="AL78" s="12"/>
      <c r="AM78" s="11"/>
      <c r="AN78" s="11"/>
      <c r="AO78" s="11"/>
      <c r="AP78" s="11"/>
      <c r="AQ78" s="11"/>
      <c r="AR78" s="11"/>
      <c r="AS78" s="11"/>
      <c r="AT78" s="11"/>
      <c r="AU78" s="11"/>
      <c r="AV78" s="11"/>
    </row>
    <row r="79" spans="1:48" x14ac:dyDescent="0.2">
      <c r="AB79" s="11"/>
      <c r="AC79" s="11"/>
      <c r="AD79" s="11"/>
      <c r="AE79" s="11"/>
      <c r="AF79" s="12"/>
      <c r="AG79" s="12"/>
      <c r="AH79" s="12"/>
      <c r="AI79" s="12"/>
      <c r="AJ79" s="12"/>
      <c r="AK79" s="12"/>
      <c r="AL79" s="12"/>
      <c r="AM79" s="11"/>
      <c r="AN79" s="11"/>
      <c r="AO79" s="11"/>
      <c r="AP79" s="11"/>
      <c r="AQ79" s="11"/>
      <c r="AR79" s="11"/>
      <c r="AS79" s="11"/>
      <c r="AT79" s="11"/>
      <c r="AU79" s="11"/>
      <c r="AV79" s="11"/>
    </row>
    <row r="80" spans="1:48" x14ac:dyDescent="0.2">
      <c r="AB80" s="11"/>
      <c r="AC80" s="11"/>
      <c r="AD80" s="11"/>
      <c r="AE80" s="11"/>
      <c r="AF80" s="12"/>
      <c r="AG80" s="12"/>
      <c r="AH80" s="12"/>
      <c r="AI80" s="12"/>
      <c r="AJ80" s="12"/>
      <c r="AK80" s="12"/>
      <c r="AL80" s="12"/>
      <c r="AM80" s="11"/>
      <c r="AN80" s="11"/>
      <c r="AO80" s="11"/>
      <c r="AP80" s="11"/>
      <c r="AQ80" s="11"/>
      <c r="AR80" s="11"/>
      <c r="AS80" s="11"/>
      <c r="AT80" s="11"/>
      <c r="AU80" s="11"/>
      <c r="AV80" s="11"/>
    </row>
    <row r="81" spans="28:48" x14ac:dyDescent="0.2">
      <c r="AB81" s="11"/>
      <c r="AC81" s="11"/>
      <c r="AD81" s="11"/>
      <c r="AE81" s="11"/>
      <c r="AF81" s="12"/>
      <c r="AG81" s="12"/>
      <c r="AH81" s="12"/>
      <c r="AI81" s="12"/>
      <c r="AJ81" s="12"/>
      <c r="AK81" s="12"/>
      <c r="AL81" s="12"/>
      <c r="AM81" s="11"/>
      <c r="AN81" s="11"/>
      <c r="AO81" s="11"/>
      <c r="AP81" s="11"/>
      <c r="AQ81" s="11"/>
      <c r="AR81" s="11"/>
      <c r="AS81" s="11"/>
      <c r="AT81" s="11"/>
      <c r="AU81" s="11"/>
      <c r="AV81" s="11"/>
    </row>
    <row r="82" spans="28:48" x14ac:dyDescent="0.2">
      <c r="AB82" s="11"/>
      <c r="AC82" s="11"/>
      <c r="AD82" s="11"/>
      <c r="AE82" s="11"/>
      <c r="AF82" s="12"/>
      <c r="AG82" s="12"/>
      <c r="AH82" s="12"/>
      <c r="AI82" s="12"/>
      <c r="AJ82" s="12"/>
      <c r="AK82" s="12"/>
      <c r="AL82" s="12"/>
      <c r="AM82" s="11"/>
      <c r="AN82" s="11"/>
      <c r="AO82" s="11"/>
      <c r="AP82" s="11"/>
      <c r="AQ82" s="11"/>
      <c r="AR82" s="11"/>
      <c r="AS82" s="11"/>
      <c r="AT82" s="11"/>
      <c r="AU82" s="11"/>
      <c r="AV82" s="11"/>
    </row>
    <row r="83" spans="28:48" x14ac:dyDescent="0.2">
      <c r="AB83" s="11"/>
      <c r="AC83" s="11"/>
      <c r="AD83" s="11"/>
      <c r="AE83" s="11"/>
      <c r="AF83" s="12"/>
      <c r="AG83" s="12"/>
      <c r="AH83" s="12"/>
      <c r="AI83" s="12"/>
      <c r="AJ83" s="12"/>
      <c r="AK83" s="12"/>
      <c r="AL83" s="12"/>
      <c r="AM83" s="11"/>
      <c r="AN83" s="11"/>
      <c r="AO83" s="11"/>
      <c r="AP83" s="11"/>
      <c r="AQ83" s="11"/>
      <c r="AR83" s="11"/>
      <c r="AS83" s="11"/>
      <c r="AT83" s="11"/>
      <c r="AU83" s="11"/>
      <c r="AV83" s="11"/>
    </row>
    <row r="84" spans="28:48" x14ac:dyDescent="0.2">
      <c r="AB84" s="11"/>
      <c r="AC84" s="11"/>
      <c r="AD84" s="11"/>
      <c r="AE84" s="11"/>
      <c r="AF84" s="12"/>
      <c r="AG84" s="12"/>
      <c r="AH84" s="12"/>
      <c r="AI84" s="12"/>
      <c r="AJ84" s="12"/>
      <c r="AK84" s="12"/>
      <c r="AL84" s="12"/>
      <c r="AM84" s="11"/>
      <c r="AN84" s="11"/>
      <c r="AO84" s="11"/>
      <c r="AP84" s="11"/>
      <c r="AQ84" s="11"/>
      <c r="AR84" s="11"/>
      <c r="AS84" s="11"/>
      <c r="AT84" s="11"/>
      <c r="AU84" s="11"/>
      <c r="AV84" s="11"/>
    </row>
    <row r="85" spans="28:48" x14ac:dyDescent="0.2">
      <c r="AB85" s="11"/>
      <c r="AC85" s="11"/>
      <c r="AD85" s="11"/>
      <c r="AE85" s="11"/>
      <c r="AF85" s="12"/>
      <c r="AG85" s="12"/>
      <c r="AH85" s="12"/>
      <c r="AI85" s="12"/>
      <c r="AJ85" s="12"/>
      <c r="AK85" s="12"/>
      <c r="AL85" s="12"/>
      <c r="AM85" s="11"/>
      <c r="AN85" s="11"/>
      <c r="AO85" s="11"/>
      <c r="AP85" s="11"/>
      <c r="AQ85" s="11"/>
      <c r="AR85" s="11"/>
      <c r="AS85" s="11"/>
      <c r="AT85" s="11"/>
      <c r="AU85" s="11"/>
      <c r="AV85" s="11"/>
    </row>
    <row r="86" spans="28:48" x14ac:dyDescent="0.2">
      <c r="AB86" s="11"/>
      <c r="AC86" s="11"/>
      <c r="AD86" s="11"/>
      <c r="AE86" s="11"/>
      <c r="AF86" s="12"/>
      <c r="AG86" s="12"/>
      <c r="AH86" s="12"/>
      <c r="AI86" s="12"/>
      <c r="AJ86" s="12"/>
      <c r="AK86" s="12"/>
      <c r="AL86" s="12"/>
      <c r="AM86" s="11"/>
      <c r="AN86" s="11"/>
      <c r="AO86" s="11"/>
      <c r="AP86" s="11"/>
      <c r="AQ86" s="11"/>
      <c r="AR86" s="11"/>
      <c r="AS86" s="11"/>
      <c r="AT86" s="11"/>
      <c r="AU86" s="11"/>
      <c r="AV86" s="11"/>
    </row>
    <row r="87" spans="28:48" x14ac:dyDescent="0.2">
      <c r="AB87" s="11"/>
      <c r="AC87" s="11"/>
      <c r="AD87" s="11"/>
      <c r="AE87" s="11"/>
      <c r="AF87" s="12"/>
      <c r="AG87" s="12"/>
      <c r="AH87" s="12"/>
      <c r="AI87" s="12"/>
      <c r="AJ87" s="12"/>
      <c r="AK87" s="12"/>
      <c r="AL87" s="12"/>
      <c r="AM87" s="11"/>
      <c r="AN87" s="11"/>
      <c r="AO87" s="11"/>
      <c r="AP87" s="11"/>
      <c r="AQ87" s="11"/>
      <c r="AR87" s="11"/>
      <c r="AS87" s="11"/>
      <c r="AT87" s="11"/>
      <c r="AU87" s="11"/>
      <c r="AV87" s="11"/>
    </row>
    <row r="88" spans="28:48" x14ac:dyDescent="0.2">
      <c r="AB88" s="11"/>
      <c r="AC88" s="11"/>
      <c r="AD88" s="11"/>
      <c r="AE88" s="11"/>
      <c r="AF88" s="12"/>
      <c r="AG88" s="12"/>
      <c r="AH88" s="12"/>
      <c r="AI88" s="12"/>
      <c r="AJ88" s="12"/>
      <c r="AK88" s="12"/>
      <c r="AL88" s="12"/>
      <c r="AM88" s="11"/>
      <c r="AN88" s="11"/>
      <c r="AO88" s="11"/>
      <c r="AP88" s="11"/>
      <c r="AQ88" s="11"/>
      <c r="AR88" s="11"/>
      <c r="AS88" s="11"/>
      <c r="AT88" s="11"/>
      <c r="AU88" s="11"/>
      <c r="AV88" s="11"/>
    </row>
    <row r="89" spans="28:48" x14ac:dyDescent="0.2">
      <c r="AB89" s="11"/>
      <c r="AC89" s="11"/>
      <c r="AD89" s="11"/>
      <c r="AE89" s="11"/>
      <c r="AF89" s="12"/>
      <c r="AG89" s="12"/>
      <c r="AH89" s="12"/>
      <c r="AI89" s="12"/>
      <c r="AJ89" s="12"/>
      <c r="AK89" s="12"/>
      <c r="AL89" s="12"/>
      <c r="AM89" s="11"/>
      <c r="AN89" s="11"/>
      <c r="AO89" s="11"/>
      <c r="AP89" s="11"/>
      <c r="AQ89" s="11"/>
      <c r="AR89" s="11"/>
      <c r="AS89" s="11"/>
      <c r="AT89" s="11"/>
      <c r="AU89" s="11"/>
      <c r="AV89" s="11"/>
    </row>
    <row r="90" spans="28:48" x14ac:dyDescent="0.2">
      <c r="AB90" s="11"/>
      <c r="AC90" s="11"/>
      <c r="AD90" s="11"/>
      <c r="AE90" s="11"/>
      <c r="AF90" s="12"/>
      <c r="AG90" s="12"/>
      <c r="AH90" s="12"/>
      <c r="AI90" s="12"/>
      <c r="AJ90" s="12"/>
      <c r="AK90" s="12"/>
      <c r="AL90" s="12"/>
      <c r="AM90" s="11"/>
      <c r="AN90" s="11"/>
      <c r="AO90" s="11"/>
      <c r="AP90" s="11"/>
      <c r="AQ90" s="11"/>
      <c r="AR90" s="11"/>
      <c r="AS90" s="11"/>
      <c r="AT90" s="11"/>
      <c r="AU90" s="11"/>
      <c r="AV90" s="11"/>
    </row>
    <row r="91" spans="28:48" x14ac:dyDescent="0.2">
      <c r="AB91" s="11"/>
      <c r="AC91" s="11"/>
      <c r="AD91" s="11"/>
      <c r="AE91" s="11"/>
      <c r="AF91" s="12"/>
      <c r="AG91" s="12"/>
      <c r="AH91" s="12"/>
      <c r="AI91" s="12"/>
      <c r="AJ91" s="12"/>
      <c r="AK91" s="12"/>
      <c r="AL91" s="12"/>
      <c r="AM91" s="11"/>
      <c r="AN91" s="11"/>
      <c r="AO91" s="11"/>
      <c r="AP91" s="11"/>
      <c r="AQ91" s="11"/>
      <c r="AR91" s="11"/>
      <c r="AS91" s="11"/>
      <c r="AT91" s="11"/>
      <c r="AU91" s="11"/>
      <c r="AV91" s="11"/>
    </row>
    <row r="92" spans="28:48" x14ac:dyDescent="0.2">
      <c r="AB92" s="11"/>
      <c r="AC92" s="11"/>
      <c r="AD92" s="11"/>
      <c r="AE92" s="11"/>
      <c r="AF92" s="12"/>
      <c r="AG92" s="12"/>
      <c r="AH92" s="12"/>
      <c r="AI92" s="12"/>
      <c r="AJ92" s="12"/>
      <c r="AK92" s="12"/>
      <c r="AL92" s="12"/>
      <c r="AM92" s="11"/>
      <c r="AN92" s="11"/>
      <c r="AO92" s="11"/>
      <c r="AP92" s="11"/>
      <c r="AQ92" s="11"/>
      <c r="AR92" s="11"/>
      <c r="AS92" s="11"/>
      <c r="AT92" s="11"/>
      <c r="AU92" s="11"/>
      <c r="AV92" s="11"/>
    </row>
    <row r="93" spans="28:48" x14ac:dyDescent="0.2">
      <c r="AB93" s="11"/>
      <c r="AC93" s="11"/>
      <c r="AD93" s="11"/>
      <c r="AE93" s="11"/>
      <c r="AF93" s="12"/>
      <c r="AG93" s="12"/>
      <c r="AH93" s="12"/>
      <c r="AI93" s="12"/>
      <c r="AJ93" s="12"/>
      <c r="AK93" s="12"/>
      <c r="AL93" s="12"/>
      <c r="AM93" s="11"/>
      <c r="AN93" s="11"/>
      <c r="AO93" s="11"/>
      <c r="AP93" s="11"/>
      <c r="AQ93" s="11"/>
      <c r="AR93" s="11"/>
      <c r="AS93" s="11"/>
      <c r="AT93" s="11"/>
      <c r="AU93" s="11"/>
      <c r="AV93" s="11"/>
    </row>
    <row r="94" spans="28:48" x14ac:dyDescent="0.2">
      <c r="AB94" s="11"/>
      <c r="AC94" s="11"/>
      <c r="AD94" s="11"/>
      <c r="AE94" s="11"/>
      <c r="AF94" s="12"/>
      <c r="AG94" s="12"/>
      <c r="AH94" s="12"/>
      <c r="AI94" s="12"/>
      <c r="AJ94" s="12"/>
      <c r="AK94" s="12"/>
      <c r="AL94" s="12"/>
      <c r="AM94" s="11"/>
      <c r="AN94" s="11"/>
      <c r="AO94" s="11"/>
      <c r="AP94" s="11"/>
      <c r="AQ94" s="11"/>
      <c r="AR94" s="11"/>
      <c r="AS94" s="11"/>
      <c r="AT94" s="11"/>
      <c r="AU94" s="11"/>
      <c r="AV94" s="11"/>
    </row>
    <row r="95" spans="28:48" x14ac:dyDescent="0.2">
      <c r="AB95" s="11"/>
      <c r="AC95" s="11"/>
      <c r="AD95" s="11"/>
      <c r="AE95" s="11"/>
      <c r="AF95" s="12"/>
      <c r="AG95" s="12"/>
      <c r="AH95" s="12"/>
      <c r="AI95" s="12"/>
      <c r="AJ95" s="12"/>
      <c r="AK95" s="12"/>
      <c r="AL95" s="12"/>
      <c r="AM95" s="11"/>
      <c r="AN95" s="11"/>
      <c r="AO95" s="11"/>
      <c r="AP95" s="11"/>
      <c r="AQ95" s="11"/>
      <c r="AR95" s="11"/>
      <c r="AS95" s="11"/>
      <c r="AT95" s="11"/>
      <c r="AU95" s="11"/>
      <c r="AV95" s="11"/>
    </row>
    <row r="96" spans="28:48" x14ac:dyDescent="0.2">
      <c r="AB96" s="11"/>
      <c r="AC96" s="11"/>
      <c r="AD96" s="11"/>
      <c r="AE96" s="11"/>
      <c r="AF96" s="12"/>
      <c r="AG96" s="12"/>
      <c r="AH96" s="12"/>
      <c r="AI96" s="12"/>
      <c r="AJ96" s="12"/>
      <c r="AK96" s="12"/>
      <c r="AL96" s="12"/>
      <c r="AM96" s="11"/>
      <c r="AN96" s="11"/>
      <c r="AO96" s="11"/>
      <c r="AP96" s="11"/>
      <c r="AQ96" s="11"/>
      <c r="AR96" s="11"/>
      <c r="AS96" s="11"/>
      <c r="AT96" s="11"/>
      <c r="AU96" s="11"/>
      <c r="AV96" s="11"/>
    </row>
    <row r="97" spans="28:48" x14ac:dyDescent="0.2">
      <c r="AB97" s="11"/>
      <c r="AC97" s="11"/>
      <c r="AD97" s="11"/>
      <c r="AE97" s="11"/>
      <c r="AF97" s="12"/>
      <c r="AG97" s="12"/>
      <c r="AH97" s="12"/>
      <c r="AI97" s="12"/>
      <c r="AJ97" s="12"/>
      <c r="AK97" s="12"/>
      <c r="AL97" s="12"/>
      <c r="AM97" s="11"/>
      <c r="AN97" s="11"/>
      <c r="AO97" s="11"/>
      <c r="AP97" s="11"/>
      <c r="AQ97" s="11"/>
      <c r="AR97" s="11"/>
      <c r="AS97" s="11"/>
      <c r="AT97" s="11"/>
      <c r="AU97" s="11"/>
      <c r="AV97" s="11"/>
    </row>
    <row r="98" spans="28:48" x14ac:dyDescent="0.2">
      <c r="AB98" s="11"/>
      <c r="AC98" s="11"/>
      <c r="AD98" s="11"/>
      <c r="AE98" s="11"/>
      <c r="AF98" s="12"/>
      <c r="AG98" s="12"/>
      <c r="AH98" s="12"/>
      <c r="AI98" s="12"/>
      <c r="AJ98" s="12"/>
      <c r="AK98" s="12"/>
      <c r="AL98" s="12"/>
      <c r="AM98" s="11"/>
      <c r="AN98" s="11"/>
      <c r="AO98" s="11"/>
      <c r="AP98" s="11"/>
      <c r="AQ98" s="11"/>
      <c r="AR98" s="11"/>
      <c r="AS98" s="11"/>
      <c r="AT98" s="11"/>
      <c r="AU98" s="11"/>
      <c r="AV98" s="11"/>
    </row>
    <row r="99" spans="28:48" x14ac:dyDescent="0.2">
      <c r="AB99" s="11"/>
      <c r="AC99" s="11"/>
      <c r="AD99" s="11"/>
      <c r="AE99" s="11"/>
      <c r="AF99" s="12"/>
      <c r="AG99" s="12"/>
      <c r="AH99" s="12"/>
      <c r="AI99" s="12"/>
      <c r="AJ99" s="12"/>
      <c r="AK99" s="12"/>
      <c r="AL99" s="12"/>
      <c r="AM99" s="11"/>
      <c r="AN99" s="11"/>
      <c r="AO99" s="11"/>
      <c r="AP99" s="11"/>
      <c r="AQ99" s="11"/>
      <c r="AR99" s="11"/>
      <c r="AS99" s="11"/>
      <c r="AT99" s="11"/>
      <c r="AU99" s="11"/>
      <c r="AV99" s="11"/>
    </row>
    <row r="100" spans="28:48" x14ac:dyDescent="0.2">
      <c r="AB100" s="11"/>
      <c r="AC100" s="11"/>
      <c r="AD100" s="11"/>
      <c r="AE100" s="11"/>
      <c r="AF100" s="12"/>
      <c r="AG100" s="12"/>
      <c r="AH100" s="12"/>
      <c r="AI100" s="12"/>
      <c r="AJ100" s="12"/>
      <c r="AK100" s="12"/>
      <c r="AL100" s="12"/>
      <c r="AM100" s="11"/>
      <c r="AN100" s="11"/>
      <c r="AO100" s="11"/>
      <c r="AP100" s="11"/>
      <c r="AQ100" s="11"/>
      <c r="AR100" s="11"/>
      <c r="AS100" s="11"/>
      <c r="AT100" s="11"/>
      <c r="AU100" s="11"/>
      <c r="AV100" s="11"/>
    </row>
    <row r="101" spans="28:48" x14ac:dyDescent="0.2">
      <c r="AB101" s="11"/>
      <c r="AC101" s="11"/>
      <c r="AD101" s="11"/>
      <c r="AE101" s="11"/>
      <c r="AF101" s="12"/>
      <c r="AG101" s="12"/>
      <c r="AH101" s="12"/>
      <c r="AI101" s="12"/>
      <c r="AJ101" s="12"/>
      <c r="AK101" s="12"/>
      <c r="AL101" s="12"/>
      <c r="AM101" s="11"/>
      <c r="AN101" s="11"/>
      <c r="AO101" s="11"/>
      <c r="AP101" s="11"/>
      <c r="AQ101" s="11"/>
      <c r="AR101" s="11"/>
      <c r="AS101" s="11"/>
      <c r="AT101" s="11"/>
      <c r="AU101" s="11"/>
      <c r="AV101" s="11"/>
    </row>
    <row r="102" spans="28:48" x14ac:dyDescent="0.2">
      <c r="AB102" s="11"/>
      <c r="AC102" s="11"/>
      <c r="AD102" s="11"/>
      <c r="AE102" s="11"/>
      <c r="AF102" s="12"/>
      <c r="AG102" s="12"/>
      <c r="AH102" s="12"/>
      <c r="AI102" s="12"/>
      <c r="AJ102" s="12"/>
      <c r="AK102" s="12"/>
      <c r="AL102" s="12"/>
      <c r="AM102" s="11"/>
      <c r="AN102" s="11"/>
      <c r="AO102" s="11"/>
      <c r="AP102" s="11"/>
      <c r="AQ102" s="11"/>
      <c r="AR102" s="11"/>
      <c r="AS102" s="11"/>
      <c r="AT102" s="11"/>
      <c r="AU102" s="11"/>
      <c r="AV102" s="11"/>
    </row>
    <row r="103" spans="28:48" x14ac:dyDescent="0.2">
      <c r="AB103" s="11"/>
      <c r="AC103" s="11"/>
      <c r="AD103" s="11"/>
      <c r="AE103" s="11"/>
      <c r="AF103" s="12"/>
      <c r="AG103" s="12"/>
      <c r="AH103" s="12"/>
      <c r="AI103" s="12"/>
      <c r="AJ103" s="12"/>
      <c r="AK103" s="12"/>
      <c r="AL103" s="12"/>
      <c r="AM103" s="11"/>
      <c r="AN103" s="11"/>
      <c r="AO103" s="11"/>
      <c r="AP103" s="11"/>
      <c r="AQ103" s="11"/>
      <c r="AR103" s="11"/>
      <c r="AS103" s="11"/>
      <c r="AT103" s="11"/>
      <c r="AU103" s="11"/>
      <c r="AV103" s="11"/>
    </row>
    <row r="104" spans="28:48" x14ac:dyDescent="0.2">
      <c r="AB104" s="11"/>
      <c r="AC104" s="11"/>
      <c r="AD104" s="11"/>
      <c r="AE104" s="11"/>
      <c r="AF104" s="12"/>
      <c r="AG104" s="12"/>
      <c r="AH104" s="12"/>
      <c r="AI104" s="12"/>
      <c r="AJ104" s="12"/>
      <c r="AK104" s="12"/>
      <c r="AL104" s="12"/>
      <c r="AM104" s="11"/>
      <c r="AN104" s="11"/>
      <c r="AO104" s="11"/>
      <c r="AP104" s="11"/>
      <c r="AQ104" s="11"/>
      <c r="AR104" s="11"/>
      <c r="AS104" s="11"/>
      <c r="AT104" s="11"/>
      <c r="AU104" s="11"/>
      <c r="AV104" s="11"/>
    </row>
    <row r="105" spans="28:48" x14ac:dyDescent="0.2">
      <c r="AB105" s="11"/>
      <c r="AC105" s="11"/>
      <c r="AD105" s="11"/>
      <c r="AE105" s="11"/>
      <c r="AF105" s="12"/>
      <c r="AG105" s="12"/>
      <c r="AH105" s="12"/>
      <c r="AI105" s="12"/>
      <c r="AJ105" s="12"/>
      <c r="AK105" s="12"/>
      <c r="AL105" s="12"/>
      <c r="AM105" s="11"/>
      <c r="AN105" s="11"/>
      <c r="AO105" s="11"/>
      <c r="AP105" s="11"/>
      <c r="AQ105" s="11"/>
      <c r="AR105" s="11"/>
      <c r="AS105" s="11"/>
      <c r="AT105" s="11"/>
      <c r="AU105" s="11"/>
      <c r="AV105" s="11"/>
    </row>
    <row r="106" spans="28:48" x14ac:dyDescent="0.2">
      <c r="AB106" s="11"/>
      <c r="AC106" s="11"/>
      <c r="AD106" s="11"/>
      <c r="AE106" s="11"/>
      <c r="AF106" s="12"/>
      <c r="AG106" s="12"/>
      <c r="AH106" s="12"/>
      <c r="AI106" s="12"/>
      <c r="AJ106" s="12"/>
      <c r="AK106" s="12"/>
      <c r="AL106" s="12"/>
      <c r="AM106" s="11"/>
      <c r="AN106" s="11"/>
      <c r="AO106" s="11"/>
      <c r="AP106" s="11"/>
      <c r="AQ106" s="11"/>
      <c r="AR106" s="11"/>
      <c r="AS106" s="11"/>
      <c r="AT106" s="11"/>
      <c r="AU106" s="11"/>
      <c r="AV106" s="11"/>
    </row>
    <row r="107" spans="28:48" x14ac:dyDescent="0.2">
      <c r="AB107" s="11"/>
      <c r="AC107" s="11"/>
      <c r="AD107" s="11"/>
      <c r="AE107" s="11"/>
      <c r="AF107" s="12"/>
      <c r="AG107" s="12"/>
      <c r="AH107" s="12"/>
      <c r="AI107" s="12"/>
      <c r="AJ107" s="12"/>
      <c r="AK107" s="12"/>
      <c r="AL107" s="12"/>
      <c r="AM107" s="11"/>
      <c r="AN107" s="11"/>
      <c r="AO107" s="11"/>
      <c r="AP107" s="11"/>
      <c r="AQ107" s="11"/>
      <c r="AR107" s="11"/>
      <c r="AS107" s="11"/>
      <c r="AT107" s="11"/>
      <c r="AU107" s="11"/>
      <c r="AV107" s="11"/>
    </row>
    <row r="108" spans="28:48" x14ac:dyDescent="0.2">
      <c r="AB108" s="44" t="s">
        <v>52</v>
      </c>
      <c r="AC108" s="44" t="s">
        <v>53</v>
      </c>
      <c r="AD108" s="44"/>
      <c r="AE108" s="44" t="s">
        <v>61</v>
      </c>
      <c r="AF108" s="44" t="s">
        <v>54</v>
      </c>
      <c r="AG108" s="44" t="s">
        <v>55</v>
      </c>
      <c r="AH108" s="44" t="s">
        <v>56</v>
      </c>
      <c r="AI108" s="44" t="s">
        <v>57</v>
      </c>
      <c r="AJ108" s="44" t="s">
        <v>58</v>
      </c>
      <c r="AK108" s="11"/>
      <c r="AL108" s="11"/>
    </row>
    <row r="109" spans="28:48" x14ac:dyDescent="0.2">
      <c r="AB109" s="11" t="s">
        <v>4639</v>
      </c>
      <c r="AC109" s="11" t="s">
        <v>4639</v>
      </c>
      <c r="AD109" s="11"/>
      <c r="AE109" s="11" t="s">
        <v>4639</v>
      </c>
      <c r="AF109" s="11" t="s">
        <v>4639</v>
      </c>
      <c r="AG109" s="11" t="s">
        <v>4639</v>
      </c>
      <c r="AH109" s="11" t="s">
        <v>4639</v>
      </c>
      <c r="AI109" s="11" t="s">
        <v>4639</v>
      </c>
      <c r="AJ109" s="11" t="s">
        <v>4639</v>
      </c>
      <c r="AK109" s="11"/>
      <c r="AL109" s="11"/>
    </row>
    <row r="110" spans="28:48" x14ac:dyDescent="0.2">
      <c r="AB110" s="11"/>
      <c r="AC110" s="11"/>
      <c r="AD110" s="11"/>
      <c r="AE110" s="11"/>
      <c r="AF110" s="11"/>
      <c r="AG110" s="11"/>
      <c r="AH110" s="11"/>
      <c r="AI110" s="11"/>
      <c r="AJ110" s="11"/>
      <c r="AK110" s="11"/>
      <c r="AL110" s="11"/>
    </row>
    <row r="111" spans="28:48" x14ac:dyDescent="0.2">
      <c r="AB111" s="11"/>
      <c r="AC111" s="11"/>
      <c r="AD111" s="11"/>
      <c r="AE111" s="11"/>
      <c r="AF111" s="11"/>
      <c r="AG111" s="11"/>
      <c r="AH111" s="11"/>
      <c r="AI111" s="11"/>
      <c r="AJ111" s="11"/>
      <c r="AK111" s="11"/>
      <c r="AL111" s="11"/>
    </row>
    <row r="112" spans="28:48" x14ac:dyDescent="0.2">
      <c r="AB112" s="11"/>
      <c r="AC112" s="11"/>
      <c r="AD112" s="11"/>
      <c r="AE112" s="11"/>
      <c r="AF112" s="11"/>
      <c r="AG112" s="11"/>
      <c r="AH112" s="11"/>
      <c r="AI112" s="11"/>
      <c r="AJ112" s="11"/>
      <c r="AK112" s="11"/>
      <c r="AL112" s="11"/>
    </row>
    <row r="113" spans="28:38" x14ac:dyDescent="0.2">
      <c r="AB113" s="11"/>
      <c r="AC113" s="11"/>
      <c r="AD113" s="11"/>
      <c r="AE113" s="11"/>
      <c r="AF113" s="11"/>
      <c r="AG113" s="11"/>
      <c r="AH113" s="11"/>
      <c r="AI113" s="11"/>
      <c r="AJ113" s="11"/>
      <c r="AK113" s="11"/>
      <c r="AL113" s="11"/>
    </row>
    <row r="114" spans="28:38" x14ac:dyDescent="0.2">
      <c r="AB114" s="11"/>
      <c r="AC114" s="11"/>
      <c r="AD114" s="11"/>
      <c r="AE114" s="11"/>
      <c r="AF114" s="11"/>
      <c r="AG114" s="11"/>
      <c r="AH114" s="11"/>
      <c r="AI114" s="11"/>
      <c r="AJ114" s="11"/>
      <c r="AK114" s="11"/>
      <c r="AL114" s="11"/>
    </row>
    <row r="115" spans="28:38" x14ac:dyDescent="0.2">
      <c r="AB115" s="11"/>
      <c r="AC115" s="11"/>
      <c r="AD115" s="11"/>
      <c r="AE115" s="11"/>
      <c r="AF115" s="11"/>
      <c r="AG115" s="11"/>
      <c r="AH115" s="11"/>
      <c r="AI115" s="11"/>
      <c r="AJ115" s="11"/>
      <c r="AK115" s="11"/>
      <c r="AL115" s="11"/>
    </row>
    <row r="116" spans="28:38" x14ac:dyDescent="0.2">
      <c r="AB116" s="11"/>
      <c r="AC116" s="11"/>
      <c r="AD116" s="11"/>
      <c r="AE116" s="11"/>
      <c r="AF116" s="11"/>
      <c r="AG116" s="11"/>
      <c r="AH116" s="11"/>
      <c r="AI116" s="11"/>
      <c r="AJ116" s="11"/>
      <c r="AK116" s="11"/>
      <c r="AL116" s="11"/>
    </row>
    <row r="117" spans="28:38" x14ac:dyDescent="0.2">
      <c r="AB117" s="11"/>
      <c r="AC117" s="11"/>
      <c r="AD117" s="11"/>
      <c r="AE117" s="11"/>
      <c r="AF117" s="11"/>
      <c r="AG117" s="11"/>
      <c r="AH117" s="11"/>
      <c r="AI117" s="11"/>
      <c r="AJ117" s="11"/>
      <c r="AK117" s="11"/>
      <c r="AL117" s="11"/>
    </row>
    <row r="118" spans="28:38" x14ac:dyDescent="0.2">
      <c r="AB118" s="11"/>
      <c r="AC118" s="11"/>
      <c r="AD118" s="11"/>
      <c r="AE118" s="11"/>
      <c r="AF118" s="11"/>
      <c r="AG118" s="11"/>
      <c r="AH118" s="11"/>
      <c r="AI118" s="11"/>
      <c r="AJ118" s="11"/>
      <c r="AK118" s="11"/>
      <c r="AL118" s="11"/>
    </row>
    <row r="119" spans="28:38" x14ac:dyDescent="0.2">
      <c r="AB119" s="11"/>
      <c r="AC119" s="11"/>
      <c r="AD119" s="11"/>
      <c r="AE119" s="11"/>
      <c r="AF119" s="11"/>
      <c r="AG119" s="11"/>
      <c r="AH119" s="11"/>
      <c r="AI119" s="11"/>
      <c r="AJ119" s="11"/>
      <c r="AK119" s="11"/>
      <c r="AL119" s="11"/>
    </row>
    <row r="120" spans="28:38" x14ac:dyDescent="0.2">
      <c r="AB120" s="11"/>
      <c r="AC120" s="11"/>
      <c r="AD120" s="11"/>
      <c r="AE120" s="11"/>
      <c r="AF120" s="11"/>
      <c r="AG120" s="11"/>
      <c r="AH120" s="11"/>
      <c r="AI120" s="11"/>
      <c r="AJ120" s="11"/>
      <c r="AK120" s="11"/>
      <c r="AL120" s="11"/>
    </row>
    <row r="121" spans="28:38" x14ac:dyDescent="0.2">
      <c r="AB121" s="11"/>
      <c r="AC121" s="11"/>
      <c r="AD121" s="11"/>
      <c r="AE121" s="11"/>
      <c r="AF121" s="11"/>
      <c r="AG121" s="11"/>
      <c r="AH121" s="11"/>
      <c r="AI121" s="11"/>
      <c r="AJ121" s="11"/>
      <c r="AK121" s="11"/>
      <c r="AL121" s="11"/>
    </row>
    <row r="122" spans="28:38" x14ac:dyDescent="0.2">
      <c r="AB122" s="11"/>
      <c r="AC122" s="11"/>
      <c r="AD122" s="11"/>
      <c r="AE122" s="11"/>
      <c r="AF122" s="11"/>
      <c r="AG122" s="11"/>
      <c r="AH122" s="11"/>
      <c r="AI122" s="11"/>
      <c r="AJ122" s="11"/>
      <c r="AK122" s="11"/>
      <c r="AL122" s="11"/>
    </row>
    <row r="123" spans="28:38" x14ac:dyDescent="0.2">
      <c r="AB123" s="11"/>
      <c r="AC123" s="11"/>
      <c r="AD123" s="11"/>
      <c r="AE123" s="11"/>
      <c r="AF123" s="11"/>
      <c r="AG123" s="11"/>
      <c r="AH123" s="11"/>
      <c r="AI123" s="11"/>
      <c r="AJ123" s="11"/>
      <c r="AK123" s="11"/>
      <c r="AL123" s="11"/>
    </row>
    <row r="124" spans="28:38" x14ac:dyDescent="0.2">
      <c r="AB124" s="11"/>
      <c r="AC124" s="11"/>
      <c r="AD124" s="11"/>
      <c r="AE124" s="11"/>
      <c r="AF124" s="11"/>
      <c r="AG124" s="11"/>
      <c r="AH124" s="11"/>
      <c r="AI124" s="11"/>
      <c r="AJ124" s="11"/>
      <c r="AK124" s="11"/>
      <c r="AL124" s="11"/>
    </row>
    <row r="125" spans="28:38" x14ac:dyDescent="0.2">
      <c r="AB125" s="11"/>
      <c r="AC125" s="11"/>
      <c r="AD125" s="11"/>
      <c r="AE125" s="11"/>
      <c r="AF125" s="11"/>
      <c r="AG125" s="11"/>
      <c r="AH125" s="11"/>
      <c r="AI125" s="11"/>
      <c r="AJ125" s="11"/>
      <c r="AK125" s="11"/>
      <c r="AL125" s="11"/>
    </row>
    <row r="126" spans="28:38" x14ac:dyDescent="0.2">
      <c r="AB126" s="11"/>
      <c r="AC126" s="11"/>
      <c r="AD126" s="11"/>
      <c r="AE126" s="11"/>
      <c r="AF126" s="11"/>
      <c r="AG126" s="11"/>
      <c r="AH126" s="11"/>
      <c r="AI126" s="11"/>
      <c r="AJ126" s="11"/>
      <c r="AK126" s="11"/>
      <c r="AL126" s="11"/>
    </row>
    <row r="127" spans="28:38" x14ac:dyDescent="0.2">
      <c r="AB127" s="11"/>
      <c r="AC127" s="11"/>
      <c r="AD127" s="11"/>
      <c r="AE127" s="11"/>
      <c r="AF127" s="11"/>
      <c r="AG127" s="11"/>
      <c r="AH127" s="11"/>
      <c r="AI127" s="11"/>
      <c r="AJ127" s="11"/>
      <c r="AK127" s="11"/>
      <c r="AL127" s="11"/>
    </row>
    <row r="128" spans="28:38" x14ac:dyDescent="0.2">
      <c r="AB128" s="11"/>
      <c r="AC128" s="11"/>
      <c r="AD128" s="11"/>
      <c r="AE128" s="11"/>
      <c r="AF128" s="11"/>
      <c r="AG128" s="11"/>
      <c r="AH128" s="11"/>
      <c r="AI128" s="11"/>
      <c r="AJ128" s="11"/>
      <c r="AK128" s="11"/>
      <c r="AL128" s="11"/>
    </row>
    <row r="129" spans="28:38" x14ac:dyDescent="0.2">
      <c r="AB129" s="11"/>
      <c r="AC129" s="11"/>
      <c r="AD129" s="11"/>
      <c r="AE129" s="11"/>
      <c r="AF129" s="11"/>
      <c r="AG129" s="11"/>
      <c r="AH129" s="11"/>
      <c r="AI129" s="11"/>
      <c r="AJ129" s="11"/>
      <c r="AK129" s="11"/>
      <c r="AL129" s="11"/>
    </row>
    <row r="130" spans="28:38" x14ac:dyDescent="0.2">
      <c r="AB130" s="11"/>
      <c r="AC130" s="11"/>
      <c r="AD130" s="11"/>
      <c r="AE130" s="11"/>
      <c r="AF130" s="11"/>
      <c r="AG130" s="11"/>
      <c r="AH130" s="11"/>
      <c r="AI130" s="11"/>
      <c r="AJ130" s="11"/>
      <c r="AK130" s="11"/>
      <c r="AL130" s="11"/>
    </row>
    <row r="131" spans="28:38" x14ac:dyDescent="0.2">
      <c r="AB131" s="11"/>
      <c r="AC131" s="11"/>
      <c r="AD131" s="11"/>
      <c r="AE131" s="11"/>
      <c r="AF131" s="11"/>
      <c r="AG131" s="12"/>
      <c r="AH131" s="11"/>
      <c r="AI131" s="11"/>
      <c r="AJ131" s="11"/>
      <c r="AK131" s="11"/>
      <c r="AL131" s="11"/>
    </row>
    <row r="132" spans="28:38" x14ac:dyDescent="0.2">
      <c r="AB132" s="11"/>
      <c r="AC132" s="11"/>
      <c r="AD132" s="11"/>
      <c r="AE132" s="11"/>
      <c r="AF132" s="11"/>
      <c r="AG132" s="12"/>
      <c r="AH132" s="11"/>
      <c r="AI132" s="11"/>
      <c r="AJ132" s="11"/>
      <c r="AK132" s="11"/>
      <c r="AL132" s="11"/>
    </row>
    <row r="133" spans="28:38" x14ac:dyDescent="0.2">
      <c r="AB133" s="12"/>
      <c r="AC133" s="12"/>
      <c r="AD133" s="12"/>
      <c r="AE133" s="12"/>
      <c r="AF133" s="12"/>
      <c r="AG133" s="12"/>
      <c r="AH133" s="12"/>
      <c r="AI133" s="12"/>
      <c r="AJ133" s="12"/>
      <c r="AK133" s="12"/>
      <c r="AL133" s="12"/>
    </row>
    <row r="134" spans="28:38" x14ac:dyDescent="0.2">
      <c r="AB134" s="12"/>
      <c r="AC134" s="12"/>
      <c r="AD134" s="12"/>
      <c r="AE134" s="12"/>
      <c r="AF134" s="12"/>
      <c r="AG134" s="12"/>
      <c r="AH134" s="12"/>
      <c r="AI134" s="12"/>
      <c r="AJ134" s="12"/>
      <c r="AK134" s="12"/>
      <c r="AL134" s="12"/>
    </row>
    <row r="135" spans="28:38" x14ac:dyDescent="0.2">
      <c r="AB135" s="12"/>
      <c r="AC135" s="12"/>
      <c r="AD135" s="12"/>
      <c r="AE135" s="12"/>
      <c r="AF135" s="12"/>
      <c r="AG135" s="12"/>
      <c r="AH135" s="12"/>
      <c r="AI135" s="12"/>
      <c r="AJ135" s="12"/>
      <c r="AK135" s="12"/>
      <c r="AL135" s="12"/>
    </row>
    <row r="136" spans="28:38" x14ac:dyDescent="0.2">
      <c r="AB136" s="12"/>
      <c r="AC136" s="12"/>
      <c r="AD136" s="12"/>
      <c r="AE136" s="12"/>
      <c r="AF136" s="12"/>
      <c r="AG136" s="12"/>
      <c r="AH136" s="12"/>
      <c r="AI136" s="12"/>
      <c r="AJ136" s="12"/>
      <c r="AK136" s="12"/>
      <c r="AL136" s="12"/>
    </row>
    <row r="137" spans="28:38" x14ac:dyDescent="0.2">
      <c r="AB137" s="12"/>
      <c r="AC137" s="12"/>
      <c r="AD137" s="12"/>
      <c r="AE137" s="12"/>
      <c r="AF137" s="12"/>
      <c r="AG137" s="12"/>
      <c r="AH137" s="12"/>
      <c r="AI137" s="12"/>
      <c r="AJ137" s="12"/>
      <c r="AK137" s="12"/>
      <c r="AL137" s="12"/>
    </row>
    <row r="138" spans="28:38" x14ac:dyDescent="0.2">
      <c r="AB138" s="12"/>
      <c r="AC138" s="12"/>
      <c r="AD138" s="12"/>
      <c r="AE138" s="12"/>
      <c r="AF138" s="12"/>
      <c r="AG138" s="12"/>
      <c r="AH138" s="12"/>
      <c r="AI138" s="12"/>
      <c r="AJ138" s="12"/>
      <c r="AK138" s="12"/>
      <c r="AL138" s="12"/>
    </row>
    <row r="139" spans="28:38" x14ac:dyDescent="0.2">
      <c r="AB139" s="12"/>
      <c r="AC139" s="12"/>
      <c r="AD139" s="12"/>
      <c r="AE139" s="12"/>
      <c r="AF139" s="12"/>
      <c r="AG139" s="12"/>
      <c r="AH139" s="12"/>
      <c r="AI139" s="12"/>
      <c r="AJ139" s="12"/>
      <c r="AK139" s="12"/>
      <c r="AL139" s="12"/>
    </row>
    <row r="140" spans="28:38" x14ac:dyDescent="0.2">
      <c r="AB140" s="12"/>
      <c r="AC140" s="12"/>
      <c r="AD140" s="12"/>
      <c r="AE140" s="12"/>
      <c r="AF140" s="12"/>
      <c r="AG140" s="12"/>
      <c r="AH140" s="12"/>
      <c r="AI140" s="12"/>
      <c r="AJ140" s="12"/>
      <c r="AK140" s="12"/>
      <c r="AL140" s="12"/>
    </row>
    <row r="141" spans="28:38" x14ac:dyDescent="0.2">
      <c r="AB141" s="12"/>
      <c r="AC141" s="12"/>
      <c r="AD141" s="12"/>
      <c r="AE141" s="12"/>
      <c r="AF141" s="12"/>
      <c r="AG141" s="12"/>
      <c r="AH141" s="12"/>
      <c r="AI141" s="12"/>
      <c r="AJ141" s="12"/>
      <c r="AK141" s="12"/>
      <c r="AL141" s="12"/>
    </row>
    <row r="142" spans="28:38" x14ac:dyDescent="0.2">
      <c r="AB142" s="12"/>
      <c r="AC142" s="12"/>
      <c r="AD142" s="12"/>
      <c r="AE142" s="12"/>
      <c r="AF142" s="12"/>
      <c r="AG142" s="12"/>
      <c r="AH142" s="12"/>
      <c r="AI142" s="12"/>
      <c r="AJ142" s="12"/>
      <c r="AK142" s="12"/>
      <c r="AL142" s="12"/>
    </row>
    <row r="143" spans="28:38" x14ac:dyDescent="0.2">
      <c r="AB143" s="12"/>
      <c r="AC143" s="12"/>
      <c r="AD143" s="12"/>
      <c r="AE143" s="12"/>
      <c r="AF143" s="12"/>
      <c r="AG143" s="12"/>
      <c r="AH143" s="12"/>
      <c r="AI143" s="12"/>
      <c r="AJ143" s="12"/>
      <c r="AK143" s="12"/>
      <c r="AL143" s="12"/>
    </row>
    <row r="144" spans="28:38" x14ac:dyDescent="0.2">
      <c r="AB144" s="12"/>
      <c r="AC144" s="12"/>
      <c r="AD144" s="12"/>
      <c r="AE144" s="12"/>
      <c r="AF144" s="12"/>
      <c r="AG144" s="12"/>
      <c r="AH144" s="12"/>
      <c r="AI144" s="12"/>
      <c r="AJ144" s="12"/>
      <c r="AK144" s="12"/>
      <c r="AL144" s="12"/>
    </row>
    <row r="145" spans="28:38" x14ac:dyDescent="0.2">
      <c r="AB145" s="12"/>
      <c r="AC145" s="12"/>
      <c r="AD145" s="12"/>
      <c r="AE145" s="12"/>
      <c r="AF145" s="12"/>
      <c r="AG145" s="12"/>
      <c r="AH145" s="12"/>
      <c r="AI145" s="12"/>
      <c r="AJ145" s="12"/>
      <c r="AK145" s="12"/>
      <c r="AL145" s="12"/>
    </row>
    <row r="146" spans="28:38" x14ac:dyDescent="0.2">
      <c r="AB146" s="12"/>
      <c r="AC146" s="12"/>
      <c r="AD146" s="12"/>
      <c r="AE146" s="12"/>
      <c r="AF146" s="12"/>
      <c r="AG146" s="12"/>
      <c r="AH146" s="12"/>
      <c r="AI146" s="12"/>
      <c r="AJ146" s="12"/>
      <c r="AK146" s="12"/>
      <c r="AL146" s="12"/>
    </row>
    <row r="147" spans="28:38" x14ac:dyDescent="0.2">
      <c r="AB147" s="12"/>
      <c r="AC147" s="12"/>
      <c r="AD147" s="12"/>
      <c r="AE147" s="12"/>
      <c r="AF147" s="12"/>
      <c r="AG147" s="12"/>
      <c r="AH147" s="12"/>
      <c r="AI147" s="12"/>
      <c r="AJ147" s="12"/>
      <c r="AK147" s="12"/>
      <c r="AL147" s="12"/>
    </row>
    <row r="148" spans="28:38" x14ac:dyDescent="0.2">
      <c r="AB148" s="12"/>
      <c r="AC148" s="12"/>
      <c r="AD148" s="12"/>
      <c r="AE148" s="12"/>
      <c r="AF148" s="12"/>
      <c r="AG148" s="12"/>
      <c r="AH148" s="12"/>
      <c r="AI148" s="12"/>
      <c r="AJ148" s="12"/>
      <c r="AK148" s="12"/>
      <c r="AL148" s="12"/>
    </row>
    <row r="149" spans="28:38" x14ac:dyDescent="0.2">
      <c r="AB149" s="12"/>
      <c r="AC149" s="12"/>
      <c r="AD149" s="12"/>
      <c r="AE149" s="12"/>
      <c r="AF149" s="12"/>
      <c r="AG149" s="12"/>
      <c r="AH149" s="12"/>
      <c r="AI149" s="12"/>
      <c r="AJ149" s="12"/>
      <c r="AK149" s="12"/>
      <c r="AL149" s="12"/>
    </row>
    <row r="150" spans="28:38" x14ac:dyDescent="0.2">
      <c r="AB150" s="12"/>
      <c r="AC150" s="12"/>
      <c r="AD150" s="12"/>
      <c r="AE150" s="12"/>
      <c r="AF150" s="12"/>
      <c r="AG150" s="12"/>
      <c r="AH150" s="12"/>
      <c r="AI150" s="12"/>
      <c r="AJ150" s="12"/>
      <c r="AK150" s="12"/>
      <c r="AL150" s="12"/>
    </row>
    <row r="151" spans="28:38" x14ac:dyDescent="0.2">
      <c r="AB151" s="12"/>
      <c r="AC151" s="12"/>
      <c r="AD151" s="12"/>
      <c r="AE151" s="12"/>
      <c r="AF151" s="12"/>
      <c r="AG151" s="12"/>
      <c r="AH151" s="12"/>
      <c r="AI151" s="12"/>
      <c r="AJ151" s="12"/>
      <c r="AK151" s="12"/>
      <c r="AL151" s="12"/>
    </row>
    <row r="152" spans="28:38" x14ac:dyDescent="0.2">
      <c r="AB152" s="12"/>
      <c r="AC152" s="12"/>
      <c r="AD152" s="12"/>
      <c r="AE152" s="12"/>
      <c r="AF152" s="12"/>
      <c r="AG152" s="12"/>
      <c r="AH152" s="12"/>
      <c r="AI152" s="12"/>
      <c r="AJ152" s="12"/>
      <c r="AK152" s="12"/>
      <c r="AL152" s="12"/>
    </row>
    <row r="153" spans="28:38" x14ac:dyDescent="0.2">
      <c r="AB153" s="12"/>
      <c r="AC153" s="12"/>
      <c r="AD153" s="12"/>
      <c r="AE153" s="12"/>
      <c r="AF153" s="12"/>
      <c r="AG153" s="12"/>
      <c r="AH153" s="12"/>
      <c r="AI153" s="12"/>
      <c r="AJ153" s="12"/>
      <c r="AK153" s="12"/>
      <c r="AL153" s="12"/>
    </row>
    <row r="154" spans="28:38" x14ac:dyDescent="0.2">
      <c r="AB154" s="12"/>
      <c r="AC154" s="12"/>
      <c r="AD154" s="12"/>
      <c r="AE154" s="12"/>
      <c r="AF154" s="12"/>
      <c r="AG154" s="12"/>
      <c r="AH154" s="12"/>
      <c r="AI154" s="12"/>
      <c r="AJ154" s="12"/>
      <c r="AK154" s="12"/>
      <c r="AL154" s="12"/>
    </row>
    <row r="155" spans="28:38" x14ac:dyDescent="0.2">
      <c r="AB155" s="12"/>
      <c r="AC155" s="12"/>
      <c r="AD155" s="12"/>
      <c r="AE155" s="12"/>
      <c r="AF155" s="12"/>
      <c r="AG155" s="12"/>
      <c r="AH155" s="12"/>
      <c r="AI155" s="12"/>
      <c r="AJ155" s="12"/>
      <c r="AK155" s="12"/>
      <c r="AL155" s="12"/>
    </row>
    <row r="156" spans="28:38" x14ac:dyDescent="0.2">
      <c r="AB156" s="12"/>
      <c r="AC156" s="12"/>
      <c r="AD156" s="12"/>
      <c r="AE156" s="12"/>
      <c r="AF156" s="12"/>
      <c r="AG156" s="12"/>
      <c r="AH156" s="12"/>
      <c r="AI156" s="12"/>
      <c r="AJ156" s="12"/>
      <c r="AK156" s="12"/>
      <c r="AL156" s="12"/>
    </row>
    <row r="157" spans="28:38" x14ac:dyDescent="0.2">
      <c r="AB157" s="12"/>
      <c r="AC157" s="12"/>
      <c r="AD157" s="12"/>
      <c r="AE157" s="12"/>
      <c r="AF157" s="12"/>
      <c r="AG157" s="12"/>
      <c r="AH157" s="12"/>
      <c r="AI157" s="12"/>
      <c r="AJ157" s="12"/>
      <c r="AK157" s="12"/>
      <c r="AL157" s="12"/>
    </row>
  </sheetData>
  <mergeCells count="12">
    <mergeCell ref="U14:U49"/>
    <mergeCell ref="A17:B17"/>
    <mergeCell ref="D17:G17"/>
    <mergeCell ref="G18:J18"/>
    <mergeCell ref="M19:O19"/>
    <mergeCell ref="P19:Q19"/>
    <mergeCell ref="D20:I20"/>
    <mergeCell ref="C2:J2"/>
    <mergeCell ref="F11:J11"/>
    <mergeCell ref="A12:K12"/>
    <mergeCell ref="A13:G14"/>
    <mergeCell ref="S20:T20"/>
  </mergeCells>
  <phoneticPr fontId="1"/>
  <dataValidations count="4">
    <dataValidation imeMode="off" allowBlank="1" showInputMessage="1" showErrorMessage="1" sqref="U50:U63 G22:I63 M22:T63" xr:uid="{F1820F1A-4C54-4EE9-9F49-9AE8D0ED9DDB}"/>
    <dataValidation type="list" allowBlank="1" showInputMessage="1" showErrorMessage="1" sqref="L22:L76" xr:uid="{2A306FA6-61C7-4B7D-91F7-8B6462316C2B}">
      <formula1>オープン男子</formula1>
    </dataValidation>
    <dataValidation type="list" allowBlank="1" showInputMessage="1" showErrorMessage="1" sqref="B22:B76" xr:uid="{403539FD-2392-4496-ACF7-718A354FDB66}">
      <formula1>$AT$24</formula1>
    </dataValidation>
    <dataValidation type="list" allowBlank="1" showInputMessage="1" showErrorMessage="1" sqref="J22:J76" xr:uid="{90A6B4A1-AE59-4FF5-B4A8-55B3B267D436}">
      <formula1>$AG$19:$AG$20</formula1>
    </dataValidation>
  </dataValidations>
  <pageMargins left="0.51181102362204722" right="0.11811023622047245" top="0.55118110236220474" bottom="0.55118110236220474" header="0.31496062992125984" footer="0.31496062992125984"/>
  <pageSetup paperSize="9" scale="80" orientation="landscape" horizontalDpi="4294967293"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M90"/>
  <sheetViews>
    <sheetView topLeftCell="A10" zoomScale="110" zoomScaleNormal="110" workbookViewId="0">
      <selection activeCell="L22" sqref="L22"/>
    </sheetView>
  </sheetViews>
  <sheetFormatPr defaultColWidth="8.90625" defaultRowHeight="13" x14ac:dyDescent="0.2"/>
  <cols>
    <col min="1" max="1" width="9.36328125" style="12" customWidth="1"/>
    <col min="2" max="2" width="14.453125" style="12" customWidth="1"/>
    <col min="3" max="7" width="13.54296875" style="12" customWidth="1"/>
    <col min="8" max="9" width="6.08984375" style="12" customWidth="1"/>
    <col min="10" max="10" width="5.1796875" style="16" customWidth="1"/>
    <col min="11" max="11" width="5.453125" style="12" bestFit="1" customWidth="1"/>
    <col min="12" max="12" width="20.81640625" style="12" customWidth="1"/>
    <col min="13" max="15" width="5.453125" style="12" customWidth="1"/>
    <col min="16" max="16" width="20.81640625" style="12" hidden="1" customWidth="1"/>
    <col min="17" max="19" width="5.453125" style="12" hidden="1" customWidth="1"/>
    <col min="20" max="20" width="16.6328125" style="12" hidden="1" customWidth="1"/>
    <col min="21" max="21" width="5.453125" style="12" hidden="1" customWidth="1"/>
    <col min="22" max="22" width="6.1796875" style="12" hidden="1" customWidth="1"/>
    <col min="23" max="23" width="11.26953125" style="12" hidden="1" customWidth="1"/>
    <col min="24" max="24" width="5.1796875" style="12" hidden="1" customWidth="1"/>
    <col min="25" max="25" width="18.81640625" style="12" hidden="1" customWidth="1"/>
    <col min="26" max="28" width="13.90625" style="12" hidden="1" customWidth="1"/>
    <col min="29" max="29" width="19.1796875" style="12" hidden="1" customWidth="1"/>
    <col min="30" max="30" width="22.90625" style="12" hidden="1" customWidth="1"/>
    <col min="31" max="31" width="25.08984375" style="12" hidden="1" customWidth="1"/>
    <col min="32" max="32" width="23.81640625" style="12" hidden="1" customWidth="1"/>
    <col min="33" max="33" width="19.453125" style="12" hidden="1" customWidth="1"/>
    <col min="34" max="34" width="18.81640625" style="12" hidden="1" customWidth="1"/>
    <col min="35" max="36" width="19.81640625" style="12" hidden="1" customWidth="1"/>
    <col min="37" max="38" width="13.90625" style="12" hidden="1" customWidth="1"/>
    <col min="39" max="39" width="9" style="12" hidden="1" customWidth="1"/>
    <col min="40" max="67" width="9" style="12" customWidth="1"/>
    <col min="68" max="16384" width="8.90625" style="12"/>
  </cols>
  <sheetData>
    <row r="1" spans="1:38" s="11" customFormat="1" ht="25.5" customHeight="1" x14ac:dyDescent="0.2">
      <c r="A1" s="92" t="s">
        <v>4673</v>
      </c>
      <c r="B1" s="93"/>
      <c r="C1" s="93"/>
      <c r="D1" s="93"/>
      <c r="E1" s="93"/>
      <c r="F1" s="93"/>
      <c r="G1" s="93"/>
      <c r="H1" s="93"/>
      <c r="I1" s="93"/>
      <c r="J1" s="93"/>
      <c r="K1" s="93"/>
      <c r="L1" s="93"/>
      <c r="M1" s="70"/>
      <c r="N1" s="70"/>
      <c r="W1" s="13" t="s">
        <v>45</v>
      </c>
      <c r="X1" s="13" t="s">
        <v>44</v>
      </c>
      <c r="Y1" s="13" t="s">
        <v>60</v>
      </c>
      <c r="Z1" s="13" t="s">
        <v>48</v>
      </c>
      <c r="AA1" s="14" t="s">
        <v>72</v>
      </c>
      <c r="AB1" s="15" t="s">
        <v>71</v>
      </c>
    </row>
    <row r="2" spans="1:38" s="11" customFormat="1" ht="8.5" customHeight="1" x14ac:dyDescent="0.2">
      <c r="A2" s="93"/>
      <c r="B2" s="93"/>
      <c r="C2" s="93"/>
      <c r="D2" s="93"/>
      <c r="E2" s="93"/>
      <c r="F2" s="93"/>
      <c r="G2" s="93"/>
      <c r="H2" s="93"/>
      <c r="I2" s="93"/>
      <c r="J2" s="93"/>
      <c r="K2" s="93"/>
      <c r="L2" s="93"/>
      <c r="M2" s="70"/>
      <c r="N2" s="70"/>
      <c r="W2" s="27" t="s">
        <v>4656</v>
      </c>
      <c r="X2" s="12" t="s">
        <v>12</v>
      </c>
      <c r="Y2" s="12" t="s">
        <v>14</v>
      </c>
      <c r="Z2" s="11" t="s">
        <v>46</v>
      </c>
      <c r="AA2" s="37" t="s">
        <v>73</v>
      </c>
    </row>
    <row r="3" spans="1:38" s="11" customFormat="1" ht="10" customHeight="1" x14ac:dyDescent="0.2">
      <c r="J3" s="13"/>
      <c r="W3" s="26"/>
      <c r="X3" s="12" t="s">
        <v>13</v>
      </c>
      <c r="Y3" s="12" t="s">
        <v>15</v>
      </c>
      <c r="Z3" s="11" t="s">
        <v>47</v>
      </c>
      <c r="AA3" s="37" t="s">
        <v>74</v>
      </c>
    </row>
    <row r="4" spans="1:38" s="11" customFormat="1" ht="14" hidden="1" customHeight="1" x14ac:dyDescent="0.2">
      <c r="A4" s="12"/>
      <c r="B4" s="12"/>
      <c r="C4" s="12"/>
      <c r="D4" s="12"/>
      <c r="F4" s="12"/>
      <c r="G4" s="12"/>
      <c r="H4" s="12"/>
      <c r="I4" s="12"/>
      <c r="J4" s="16"/>
      <c r="W4" s="27" t="s">
        <v>52</v>
      </c>
      <c r="X4" s="12"/>
      <c r="Y4" s="12" t="s">
        <v>16</v>
      </c>
      <c r="AA4" s="37" t="s">
        <v>75</v>
      </c>
    </row>
    <row r="5" spans="1:38" s="11" customFormat="1" ht="33.75" customHeight="1" x14ac:dyDescent="0.2">
      <c r="A5" s="106" t="s">
        <v>4675</v>
      </c>
      <c r="B5" s="106"/>
      <c r="C5" s="106"/>
      <c r="D5" s="106"/>
      <c r="E5" s="106"/>
      <c r="F5" s="106"/>
      <c r="G5" s="106"/>
      <c r="H5" s="106"/>
      <c r="I5" s="106"/>
      <c r="J5" s="16"/>
      <c r="W5" s="26" t="s">
        <v>53</v>
      </c>
      <c r="X5" s="12"/>
      <c r="Y5" s="12" t="s">
        <v>16</v>
      </c>
    </row>
    <row r="6" spans="1:38" s="11" customFormat="1" x14ac:dyDescent="0.2">
      <c r="A6" s="98" t="s">
        <v>4676</v>
      </c>
      <c r="B6" s="99"/>
      <c r="C6" s="17" t="s">
        <v>4677</v>
      </c>
      <c r="D6" s="86"/>
      <c r="E6" s="87"/>
      <c r="F6" s="87"/>
      <c r="G6" s="88"/>
      <c r="H6" s="12"/>
      <c r="I6" s="12"/>
      <c r="J6" s="16"/>
      <c r="W6" s="27" t="s">
        <v>55</v>
      </c>
      <c r="X6" s="12"/>
      <c r="Y6" s="12" t="s">
        <v>17</v>
      </c>
    </row>
    <row r="7" spans="1:38" s="11" customFormat="1" x14ac:dyDescent="0.2">
      <c r="A7" s="84"/>
      <c r="B7" s="85"/>
      <c r="C7" s="17" t="s">
        <v>40</v>
      </c>
      <c r="D7" s="86"/>
      <c r="E7" s="87"/>
      <c r="F7" s="87"/>
      <c r="G7" s="88"/>
      <c r="H7" s="12"/>
      <c r="I7" s="12"/>
      <c r="J7" s="16"/>
      <c r="W7" s="26" t="s">
        <v>56</v>
      </c>
      <c r="X7" s="12"/>
      <c r="Y7" s="12" t="s">
        <v>18</v>
      </c>
      <c r="AC7" s="11" t="s">
        <v>52</v>
      </c>
      <c r="AD7" s="11" t="s">
        <v>53</v>
      </c>
      <c r="AE7" s="11" t="s">
        <v>61</v>
      </c>
      <c r="AF7" s="11" t="s">
        <v>54</v>
      </c>
      <c r="AG7" s="11" t="s">
        <v>55</v>
      </c>
      <c r="AH7" s="11" t="s">
        <v>56</v>
      </c>
      <c r="AI7" s="11" t="s">
        <v>57</v>
      </c>
      <c r="AJ7" s="11" t="s">
        <v>58</v>
      </c>
      <c r="AK7" s="11" t="s">
        <v>4656</v>
      </c>
      <c r="AL7" s="11" t="s">
        <v>4640</v>
      </c>
    </row>
    <row r="8" spans="1:38" s="11" customFormat="1" x14ac:dyDescent="0.2">
      <c r="A8" s="84"/>
      <c r="B8" s="85"/>
      <c r="C8" s="17" t="s">
        <v>41</v>
      </c>
      <c r="D8" s="86"/>
      <c r="E8" s="87"/>
      <c r="F8" s="87"/>
      <c r="G8" s="88"/>
      <c r="H8" s="12"/>
      <c r="I8" s="12"/>
      <c r="J8" s="16"/>
      <c r="W8" s="27" t="s">
        <v>57</v>
      </c>
      <c r="X8" s="12"/>
      <c r="Y8" s="12" t="s">
        <v>19</v>
      </c>
      <c r="AC8" s="12" t="s">
        <v>4625</v>
      </c>
      <c r="AD8" s="12" t="s">
        <v>4653</v>
      </c>
      <c r="AE8" s="12" t="s">
        <v>4618</v>
      </c>
      <c r="AF8" s="12" t="s">
        <v>4618</v>
      </c>
      <c r="AG8" s="11" t="s">
        <v>4608</v>
      </c>
      <c r="AH8" s="11" t="s">
        <v>4608</v>
      </c>
      <c r="AI8" s="11" t="s">
        <v>4612</v>
      </c>
      <c r="AJ8" s="11" t="s">
        <v>4612</v>
      </c>
      <c r="AK8" s="11" t="s">
        <v>4626</v>
      </c>
      <c r="AL8" s="11" t="s">
        <v>4649</v>
      </c>
    </row>
    <row r="9" spans="1:38" s="11" customFormat="1" x14ac:dyDescent="0.2">
      <c r="A9" s="84"/>
      <c r="B9" s="85"/>
      <c r="C9" s="17" t="s">
        <v>42</v>
      </c>
      <c r="D9" s="86"/>
      <c r="E9" s="87"/>
      <c r="F9" s="87"/>
      <c r="G9" s="88"/>
      <c r="H9" s="12" t="s">
        <v>97</v>
      </c>
      <c r="I9" s="12"/>
      <c r="J9" s="16"/>
      <c r="W9" s="26" t="s">
        <v>58</v>
      </c>
      <c r="X9" s="12"/>
      <c r="Y9" s="12" t="s">
        <v>20</v>
      </c>
      <c r="AC9" s="12" t="s">
        <v>4652</v>
      </c>
      <c r="AD9" s="12" t="s">
        <v>4626</v>
      </c>
      <c r="AE9" s="12" t="s">
        <v>4619</v>
      </c>
      <c r="AF9" s="12" t="s">
        <v>4638</v>
      </c>
      <c r="AG9" s="11" t="s">
        <v>4633</v>
      </c>
      <c r="AH9" s="11" t="s">
        <v>4611</v>
      </c>
      <c r="AI9" s="11" t="s">
        <v>4613</v>
      </c>
      <c r="AJ9" s="11" t="s">
        <v>4613</v>
      </c>
      <c r="AK9" s="11" t="s">
        <v>4648</v>
      </c>
      <c r="AL9" s="11" t="s">
        <v>4648</v>
      </c>
    </row>
    <row r="10" spans="1:38" s="11" customFormat="1" x14ac:dyDescent="0.2">
      <c r="A10" s="84"/>
      <c r="B10" s="85"/>
      <c r="C10" s="17" t="s">
        <v>70</v>
      </c>
      <c r="D10" s="94"/>
      <c r="E10" s="87"/>
      <c r="F10" s="87"/>
      <c r="G10" s="88"/>
      <c r="H10" s="12"/>
      <c r="I10" s="12"/>
      <c r="J10" s="16"/>
      <c r="X10" s="12"/>
      <c r="Y10" s="12" t="s">
        <v>21</v>
      </c>
      <c r="AC10" s="12" t="s">
        <v>4630</v>
      </c>
      <c r="AD10" s="12" t="s">
        <v>4607</v>
      </c>
      <c r="AE10" s="12" t="s">
        <v>4620</v>
      </c>
      <c r="AF10" s="12" t="s">
        <v>4642</v>
      </c>
      <c r="AG10" s="11" t="s">
        <v>4609</v>
      </c>
      <c r="AH10" s="11" t="s">
        <v>4609</v>
      </c>
      <c r="AI10" s="11" t="s">
        <v>4627</v>
      </c>
      <c r="AJ10" s="11" t="s">
        <v>4644</v>
      </c>
    </row>
    <row r="11" spans="1:38" s="11" customFormat="1" x14ac:dyDescent="0.2">
      <c r="A11" s="100"/>
      <c r="B11" s="101"/>
      <c r="C11" s="17" t="s">
        <v>76</v>
      </c>
      <c r="D11" s="86"/>
      <c r="E11" s="87"/>
      <c r="F11" s="87"/>
      <c r="G11" s="88"/>
      <c r="H11" s="12"/>
      <c r="I11" s="12"/>
      <c r="J11" s="16"/>
      <c r="X11" s="12"/>
      <c r="Y11" s="12" t="s">
        <v>22</v>
      </c>
      <c r="AC11" s="12" t="s">
        <v>4627</v>
      </c>
      <c r="AD11" s="12" t="s">
        <v>4654</v>
      </c>
      <c r="AE11" s="12" t="s">
        <v>4621</v>
      </c>
      <c r="AF11" s="12" t="s">
        <v>4643</v>
      </c>
      <c r="AG11" s="11" t="s">
        <v>4610</v>
      </c>
      <c r="AH11" s="11" t="s">
        <v>4610</v>
      </c>
      <c r="AI11" s="11" t="s">
        <v>4607</v>
      </c>
      <c r="AJ11" s="11" t="s">
        <v>4607</v>
      </c>
    </row>
    <row r="12" spans="1:38" s="11" customFormat="1" x14ac:dyDescent="0.2">
      <c r="A12" s="102" t="s">
        <v>62</v>
      </c>
      <c r="B12" s="18" t="s">
        <v>51</v>
      </c>
      <c r="C12" s="18" t="s">
        <v>63</v>
      </c>
      <c r="D12" s="20" t="s">
        <v>64</v>
      </c>
      <c r="E12" s="20" t="s">
        <v>4606</v>
      </c>
      <c r="F12" s="19" t="s">
        <v>66</v>
      </c>
      <c r="G12" s="17" t="s">
        <v>67</v>
      </c>
      <c r="H12" s="12"/>
      <c r="I12" s="12"/>
      <c r="J12" s="16"/>
      <c r="X12" s="12"/>
      <c r="Y12" s="12" t="s">
        <v>23</v>
      </c>
      <c r="AC12" s="12" t="s">
        <v>4628</v>
      </c>
      <c r="AD12" s="12" t="s">
        <v>4614</v>
      </c>
      <c r="AE12" s="12" t="s">
        <v>4622</v>
      </c>
      <c r="AF12" s="12" t="s">
        <v>4623</v>
      </c>
      <c r="AG12" s="11" t="s">
        <v>4634</v>
      </c>
      <c r="AH12" s="11" t="s">
        <v>4624</v>
      </c>
      <c r="AI12" s="11" t="s">
        <v>4650</v>
      </c>
      <c r="AJ12" s="11" t="s">
        <v>4650</v>
      </c>
    </row>
    <row r="13" spans="1:38" s="11" customFormat="1" x14ac:dyDescent="0.2">
      <c r="A13" s="103"/>
      <c r="B13" s="18" t="s">
        <v>43</v>
      </c>
      <c r="C13" s="76"/>
      <c r="D13" s="34"/>
      <c r="E13" s="34"/>
      <c r="F13" s="35"/>
      <c r="G13" s="21">
        <f>C13*1500+D13*1500+E13*1500+F13*1500</f>
        <v>0</v>
      </c>
      <c r="H13" s="12" t="s">
        <v>98</v>
      </c>
      <c r="I13" s="12"/>
      <c r="J13" s="16"/>
      <c r="X13" s="12"/>
      <c r="Y13" s="12"/>
      <c r="AC13" s="12" t="s">
        <v>4629</v>
      </c>
      <c r="AD13" s="12" t="s">
        <v>4615</v>
      </c>
      <c r="AE13" s="12" t="s">
        <v>4623</v>
      </c>
      <c r="AF13" s="12" t="s">
        <v>4615</v>
      </c>
      <c r="AG13" s="11" t="s">
        <v>4637</v>
      </c>
      <c r="AH13" s="11" t="s">
        <v>4614</v>
      </c>
    </row>
    <row r="14" spans="1:38" s="11" customFormat="1" x14ac:dyDescent="0.2">
      <c r="A14" s="104"/>
      <c r="B14" s="18" t="s">
        <v>38</v>
      </c>
      <c r="C14" s="76"/>
      <c r="D14" s="74"/>
      <c r="E14" s="73"/>
      <c r="F14" s="75"/>
      <c r="G14" s="21">
        <f>(C14+D14+E14+F14)*2400</f>
        <v>0</v>
      </c>
      <c r="H14" s="12"/>
      <c r="I14" s="12"/>
      <c r="J14" s="16"/>
      <c r="X14" s="12"/>
      <c r="Y14" s="12"/>
      <c r="AC14" s="12" t="s">
        <v>4632</v>
      </c>
      <c r="AD14" s="11" t="s">
        <v>4641</v>
      </c>
      <c r="AE14" s="11" t="s">
        <v>4615</v>
      </c>
      <c r="AF14" s="12" t="s">
        <v>4617</v>
      </c>
      <c r="AG14" s="11" t="s">
        <v>4614</v>
      </c>
      <c r="AH14" s="11" t="s">
        <v>4615</v>
      </c>
    </row>
    <row r="15" spans="1:38" s="11" customFormat="1" x14ac:dyDescent="0.2">
      <c r="A15" s="95" t="s">
        <v>4605</v>
      </c>
      <c r="B15" s="96"/>
      <c r="C15" s="96"/>
      <c r="D15" s="96"/>
      <c r="E15" s="96"/>
      <c r="F15" s="97"/>
      <c r="G15" s="10">
        <f>G13+G14</f>
        <v>0</v>
      </c>
      <c r="H15" s="12" t="s">
        <v>99</v>
      </c>
      <c r="I15" s="12"/>
      <c r="J15" s="16"/>
      <c r="X15" s="12"/>
      <c r="Y15" s="12"/>
      <c r="AC15" s="12" t="s">
        <v>4631</v>
      </c>
      <c r="AD15" s="12" t="s">
        <v>4651</v>
      </c>
      <c r="AE15" s="11" t="s">
        <v>4617</v>
      </c>
      <c r="AG15" s="12" t="s">
        <v>4615</v>
      </c>
      <c r="AH15" s="11" t="s">
        <v>4616</v>
      </c>
    </row>
    <row r="16" spans="1:38" s="11" customFormat="1" ht="32.25" customHeight="1" x14ac:dyDescent="0.2">
      <c r="A16" s="105" t="s">
        <v>4603</v>
      </c>
      <c r="B16" s="105"/>
      <c r="C16" s="105"/>
      <c r="D16" s="105"/>
      <c r="E16" s="105"/>
      <c r="F16" s="105"/>
      <c r="G16" s="105"/>
      <c r="H16" s="105"/>
      <c r="I16" s="105"/>
      <c r="J16" s="105"/>
      <c r="X16" s="12"/>
      <c r="Y16" s="12"/>
      <c r="AC16" s="12" t="s">
        <v>4614</v>
      </c>
      <c r="AD16" s="12"/>
      <c r="AG16" s="12" t="s">
        <v>4617</v>
      </c>
    </row>
    <row r="17" spans="1:36" s="11" customFormat="1" x14ac:dyDescent="0.2">
      <c r="G17" s="12"/>
      <c r="H17" s="12"/>
      <c r="I17" s="12"/>
      <c r="J17" s="16"/>
      <c r="X17" s="12"/>
      <c r="Y17" s="12"/>
      <c r="AC17" s="12" t="s">
        <v>4615</v>
      </c>
      <c r="AG17" s="12"/>
    </row>
    <row r="18" spans="1:36" s="11" customFormat="1" ht="16.5" x14ac:dyDescent="0.2">
      <c r="C18" s="22"/>
      <c r="F18" s="40"/>
      <c r="G18" s="89" t="s">
        <v>95</v>
      </c>
      <c r="H18" s="89"/>
      <c r="I18" s="89"/>
      <c r="J18" s="89"/>
      <c r="X18" s="12"/>
      <c r="Y18" s="12"/>
      <c r="AC18" s="12" t="s">
        <v>4641</v>
      </c>
    </row>
    <row r="19" spans="1:36" s="11" customFormat="1" ht="15.75" customHeight="1" x14ac:dyDescent="0.2">
      <c r="A19" s="12"/>
      <c r="B19" s="12"/>
      <c r="C19" s="22"/>
      <c r="D19" s="22"/>
      <c r="E19" s="22"/>
      <c r="F19" s="41"/>
      <c r="G19" s="42"/>
      <c r="H19" s="42"/>
      <c r="I19" s="42"/>
      <c r="J19" s="43"/>
      <c r="M19" s="81" t="s">
        <v>49</v>
      </c>
      <c r="N19" s="90"/>
      <c r="O19" s="82"/>
      <c r="Q19" s="81" t="s">
        <v>49</v>
      </c>
      <c r="R19" s="90"/>
      <c r="S19" s="82"/>
      <c r="X19" s="12"/>
      <c r="Y19" s="12"/>
      <c r="AC19" s="12" t="s">
        <v>4635</v>
      </c>
    </row>
    <row r="20" spans="1:36" s="11" customFormat="1" ht="32.25" customHeight="1" x14ac:dyDescent="0.2">
      <c r="A20" s="33" t="s">
        <v>92</v>
      </c>
      <c r="B20" s="32"/>
      <c r="C20" s="32"/>
      <c r="D20" s="91" t="s">
        <v>100</v>
      </c>
      <c r="E20" s="91"/>
      <c r="F20" s="91"/>
      <c r="G20" s="91"/>
      <c r="H20" s="91"/>
      <c r="I20" s="91"/>
      <c r="J20" s="13"/>
      <c r="M20" s="14" t="s">
        <v>32</v>
      </c>
      <c r="N20" s="14" t="s">
        <v>33</v>
      </c>
      <c r="O20" s="45" t="s">
        <v>34</v>
      </c>
      <c r="Q20" s="14" t="s">
        <v>32</v>
      </c>
      <c r="R20" s="14" t="s">
        <v>33</v>
      </c>
      <c r="S20" s="45" t="s">
        <v>34</v>
      </c>
      <c r="U20" s="81" t="s">
        <v>49</v>
      </c>
      <c r="V20" s="82"/>
      <c r="X20" s="12"/>
      <c r="Y20" s="12"/>
      <c r="AC20" s="12" t="s">
        <v>4636</v>
      </c>
    </row>
    <row r="21" spans="1:36" s="11" customFormat="1" x14ac:dyDescent="0.2">
      <c r="A21" s="14" t="s">
        <v>25</v>
      </c>
      <c r="B21" s="14" t="s">
        <v>51</v>
      </c>
      <c r="C21" s="14" t="s">
        <v>4655</v>
      </c>
      <c r="D21" s="14" t="s">
        <v>27</v>
      </c>
      <c r="E21" s="14" t="s">
        <v>90</v>
      </c>
      <c r="F21" s="14" t="s">
        <v>91</v>
      </c>
      <c r="G21" s="14" t="s">
        <v>28</v>
      </c>
      <c r="H21" s="14" t="s">
        <v>29</v>
      </c>
      <c r="I21" s="14" t="s">
        <v>30</v>
      </c>
      <c r="J21" s="14" t="s">
        <v>39</v>
      </c>
      <c r="K21" s="14" t="s">
        <v>50</v>
      </c>
      <c r="L21" s="15" t="s">
        <v>31</v>
      </c>
      <c r="M21" s="10"/>
      <c r="N21" s="14"/>
      <c r="O21" s="14"/>
      <c r="P21" s="15" t="s">
        <v>37</v>
      </c>
      <c r="Q21" s="10"/>
      <c r="R21" s="14" t="s">
        <v>35</v>
      </c>
      <c r="S21" s="14" t="s">
        <v>36</v>
      </c>
      <c r="T21" s="15" t="s">
        <v>4647</v>
      </c>
      <c r="U21" s="14" t="s">
        <v>33</v>
      </c>
      <c r="V21" s="45" t="s">
        <v>34</v>
      </c>
      <c r="X21" s="12"/>
      <c r="Y21" s="12"/>
    </row>
    <row r="22" spans="1:36" s="11" customFormat="1" x14ac:dyDescent="0.2">
      <c r="A22" s="10"/>
      <c r="B22" s="28"/>
      <c r="C22" s="10"/>
      <c r="D22" s="10"/>
      <c r="E22" s="10" t="str">
        <f>ASC(PHONETIC(C22))</f>
        <v/>
      </c>
      <c r="F22" s="10" t="str">
        <f>ASC(PHONETIC(D22))</f>
        <v/>
      </c>
      <c r="G22" s="10"/>
      <c r="H22" s="10"/>
      <c r="I22" s="10"/>
      <c r="J22" s="29"/>
      <c r="K22" s="10"/>
      <c r="L22" s="30"/>
      <c r="M22" s="23"/>
      <c r="N22" s="23"/>
      <c r="O22" s="23"/>
      <c r="P22" s="30"/>
      <c r="Q22" s="23"/>
      <c r="R22" s="23"/>
      <c r="S22" s="23"/>
      <c r="T22" s="24"/>
      <c r="U22" s="23"/>
      <c r="V22" s="23"/>
      <c r="X22" s="12"/>
      <c r="Y22" s="12"/>
    </row>
    <row r="23" spans="1:36" s="11" customFormat="1" x14ac:dyDescent="0.2">
      <c r="A23" s="10"/>
      <c r="B23" s="28"/>
      <c r="C23" s="10"/>
      <c r="D23" s="10"/>
      <c r="E23" s="10" t="str">
        <f t="shared" ref="E23:E86" si="0">ASC(PHONETIC(C23))</f>
        <v/>
      </c>
      <c r="F23" s="10" t="str">
        <f t="shared" ref="F23:F86" si="1">ASC(PHONETIC(D23))</f>
        <v/>
      </c>
      <c r="G23" s="10"/>
      <c r="H23" s="10"/>
      <c r="I23" s="10"/>
      <c r="J23" s="29"/>
      <c r="K23" s="10"/>
      <c r="L23" s="30"/>
      <c r="M23" s="23"/>
      <c r="N23" s="23"/>
      <c r="O23" s="23"/>
      <c r="P23" s="30"/>
      <c r="Q23" s="23"/>
      <c r="R23" s="23"/>
      <c r="S23" s="23"/>
      <c r="T23" s="24"/>
      <c r="U23" s="23"/>
      <c r="V23" s="23"/>
      <c r="X23" s="12"/>
      <c r="Y23" s="12"/>
    </row>
    <row r="24" spans="1:36" s="11" customFormat="1" x14ac:dyDescent="0.2">
      <c r="A24" s="10"/>
      <c r="B24" s="28"/>
      <c r="C24" s="10"/>
      <c r="D24" s="10"/>
      <c r="E24" s="10" t="str">
        <f t="shared" si="0"/>
        <v/>
      </c>
      <c r="F24" s="10" t="str">
        <f t="shared" si="1"/>
        <v/>
      </c>
      <c r="G24" s="10"/>
      <c r="H24" s="10"/>
      <c r="I24" s="10"/>
      <c r="J24" s="29"/>
      <c r="K24" s="10"/>
      <c r="L24" s="30"/>
      <c r="M24" s="23"/>
      <c r="N24" s="23"/>
      <c r="O24" s="23"/>
      <c r="P24" s="30"/>
      <c r="Q24" s="23"/>
      <c r="R24" s="23"/>
      <c r="S24" s="23"/>
      <c r="T24" s="24"/>
      <c r="U24" s="23"/>
      <c r="V24" s="23"/>
      <c r="X24" s="12"/>
      <c r="Y24" s="12"/>
    </row>
    <row r="25" spans="1:36" s="11" customFormat="1" x14ac:dyDescent="0.2">
      <c r="A25" s="10"/>
      <c r="B25" s="28"/>
      <c r="C25" s="10"/>
      <c r="D25" s="10"/>
      <c r="E25" s="10" t="str">
        <f t="shared" si="0"/>
        <v/>
      </c>
      <c r="F25" s="10" t="str">
        <f t="shared" si="1"/>
        <v/>
      </c>
      <c r="G25" s="10"/>
      <c r="H25" s="10"/>
      <c r="I25" s="10"/>
      <c r="J25" s="29"/>
      <c r="K25" s="10"/>
      <c r="L25" s="30"/>
      <c r="M25" s="23"/>
      <c r="N25" s="23"/>
      <c r="O25" s="23"/>
      <c r="P25" s="30"/>
      <c r="Q25" s="23"/>
      <c r="R25" s="23"/>
      <c r="S25" s="23"/>
      <c r="T25" s="24"/>
      <c r="U25" s="23"/>
      <c r="V25" s="23"/>
      <c r="X25" s="12"/>
      <c r="Y25" s="12"/>
    </row>
    <row r="26" spans="1:36" s="11" customFormat="1" x14ac:dyDescent="0.2">
      <c r="A26" s="10"/>
      <c r="B26" s="28"/>
      <c r="C26" s="10"/>
      <c r="D26" s="10"/>
      <c r="E26" s="10" t="str">
        <f t="shared" si="0"/>
        <v/>
      </c>
      <c r="F26" s="10" t="str">
        <f t="shared" si="1"/>
        <v/>
      </c>
      <c r="G26" s="10"/>
      <c r="H26" s="10"/>
      <c r="I26" s="10"/>
      <c r="J26" s="29"/>
      <c r="K26" s="10"/>
      <c r="L26" s="30"/>
      <c r="M26" s="23"/>
      <c r="N26" s="23"/>
      <c r="O26" s="23"/>
      <c r="P26" s="30"/>
      <c r="Q26" s="23"/>
      <c r="R26" s="23"/>
      <c r="S26" s="23"/>
      <c r="T26" s="24"/>
      <c r="U26" s="23"/>
      <c r="V26" s="23"/>
      <c r="X26" s="12"/>
      <c r="Y26" s="12"/>
    </row>
    <row r="27" spans="1:36" s="11" customFormat="1" ht="13.5" thickBot="1" x14ac:dyDescent="0.25">
      <c r="A27" s="10"/>
      <c r="B27" s="28"/>
      <c r="C27" s="10"/>
      <c r="D27" s="10"/>
      <c r="E27" s="10" t="str">
        <f t="shared" si="0"/>
        <v/>
      </c>
      <c r="F27" s="10" t="str">
        <f t="shared" si="1"/>
        <v/>
      </c>
      <c r="G27" s="10"/>
      <c r="H27" s="10"/>
      <c r="I27" s="10"/>
      <c r="J27" s="29"/>
      <c r="K27" s="10"/>
      <c r="L27" s="30"/>
      <c r="M27" s="23"/>
      <c r="N27" s="23"/>
      <c r="O27" s="23"/>
      <c r="P27" s="30"/>
      <c r="Q27" s="23"/>
      <c r="R27" s="23"/>
      <c r="S27" s="23"/>
      <c r="T27" s="24"/>
      <c r="U27" s="23"/>
      <c r="V27" s="23"/>
      <c r="X27" s="12"/>
      <c r="Y27" s="12"/>
      <c r="AC27" s="44" t="s">
        <v>52</v>
      </c>
      <c r="AD27" s="44" t="s">
        <v>53</v>
      </c>
      <c r="AE27" s="44" t="s">
        <v>61</v>
      </c>
      <c r="AF27" s="44" t="s">
        <v>54</v>
      </c>
      <c r="AG27" s="44" t="s">
        <v>55</v>
      </c>
      <c r="AH27" s="44" t="s">
        <v>56</v>
      </c>
      <c r="AI27" s="44" t="s">
        <v>57</v>
      </c>
      <c r="AJ27" s="44" t="s">
        <v>58</v>
      </c>
    </row>
    <row r="28" spans="1:36" s="11" customFormat="1" x14ac:dyDescent="0.2">
      <c r="A28" s="10"/>
      <c r="B28" s="28"/>
      <c r="C28" s="10"/>
      <c r="D28" s="10"/>
      <c r="E28" s="10" t="str">
        <f t="shared" si="0"/>
        <v/>
      </c>
      <c r="F28" s="10" t="str">
        <f t="shared" si="1"/>
        <v/>
      </c>
      <c r="G28" s="10"/>
      <c r="H28" s="10"/>
      <c r="I28" s="10"/>
      <c r="J28" s="29"/>
      <c r="K28" s="10"/>
      <c r="L28" s="30"/>
      <c r="M28" s="23"/>
      <c r="N28" s="23"/>
      <c r="O28" s="23"/>
      <c r="P28" s="30"/>
      <c r="Q28" s="23"/>
      <c r="R28" s="23"/>
      <c r="S28" s="23"/>
      <c r="T28" s="24"/>
      <c r="U28" s="23"/>
      <c r="V28" s="23"/>
      <c r="X28" s="12"/>
      <c r="Y28" s="12"/>
      <c r="AC28" s="11" t="s">
        <v>4639</v>
      </c>
      <c r="AD28" s="11" t="s">
        <v>4639</v>
      </c>
      <c r="AE28" s="11" t="s">
        <v>4639</v>
      </c>
      <c r="AF28" s="11" t="s">
        <v>4639</v>
      </c>
      <c r="AG28" s="11" t="s">
        <v>4639</v>
      </c>
      <c r="AH28" s="11" t="s">
        <v>4639</v>
      </c>
      <c r="AI28" s="11" t="s">
        <v>4639</v>
      </c>
      <c r="AJ28" s="11" t="s">
        <v>4639</v>
      </c>
    </row>
    <row r="29" spans="1:36" s="11" customFormat="1" x14ac:dyDescent="0.2">
      <c r="A29" s="10"/>
      <c r="B29" s="28"/>
      <c r="C29" s="10"/>
      <c r="D29" s="10"/>
      <c r="E29" s="10" t="str">
        <f t="shared" si="0"/>
        <v/>
      </c>
      <c r="F29" s="10" t="str">
        <f t="shared" si="1"/>
        <v/>
      </c>
      <c r="G29" s="10"/>
      <c r="H29" s="10"/>
      <c r="I29" s="10"/>
      <c r="J29" s="29"/>
      <c r="K29" s="10"/>
      <c r="L29" s="30"/>
      <c r="M29" s="23"/>
      <c r="N29" s="23"/>
      <c r="O29" s="23"/>
      <c r="P29" s="30"/>
      <c r="Q29" s="23"/>
      <c r="R29" s="23"/>
      <c r="S29" s="23"/>
      <c r="T29" s="24"/>
      <c r="U29" s="23"/>
      <c r="V29" s="23"/>
      <c r="X29" s="12"/>
      <c r="Y29" s="12"/>
    </row>
    <row r="30" spans="1:36" s="11" customFormat="1" x14ac:dyDescent="0.2">
      <c r="A30" s="10"/>
      <c r="B30" s="28"/>
      <c r="C30" s="10"/>
      <c r="D30" s="10"/>
      <c r="E30" s="10" t="str">
        <f t="shared" si="0"/>
        <v/>
      </c>
      <c r="F30" s="10" t="str">
        <f t="shared" si="1"/>
        <v/>
      </c>
      <c r="G30" s="10"/>
      <c r="H30" s="10"/>
      <c r="I30" s="10"/>
      <c r="J30" s="29"/>
      <c r="K30" s="10"/>
      <c r="L30" s="30"/>
      <c r="M30" s="23"/>
      <c r="N30" s="23"/>
      <c r="O30" s="23"/>
      <c r="P30" s="30"/>
      <c r="Q30" s="23"/>
      <c r="R30" s="23"/>
      <c r="S30" s="23"/>
      <c r="T30" s="24"/>
      <c r="U30" s="23"/>
      <c r="V30" s="23"/>
      <c r="X30" s="12"/>
      <c r="Y30" s="12"/>
    </row>
    <row r="31" spans="1:36" s="11" customFormat="1" x14ac:dyDescent="0.2">
      <c r="A31" s="10"/>
      <c r="B31" s="28"/>
      <c r="C31" s="10"/>
      <c r="D31" s="10"/>
      <c r="E31" s="10" t="str">
        <f t="shared" si="0"/>
        <v/>
      </c>
      <c r="F31" s="10" t="str">
        <f t="shared" si="1"/>
        <v/>
      </c>
      <c r="G31" s="10"/>
      <c r="H31" s="10"/>
      <c r="I31" s="10"/>
      <c r="J31" s="29"/>
      <c r="K31" s="10"/>
      <c r="L31" s="30"/>
      <c r="M31" s="23"/>
      <c r="N31" s="23"/>
      <c r="O31" s="23"/>
      <c r="P31" s="30"/>
      <c r="Q31" s="23"/>
      <c r="R31" s="23"/>
      <c r="S31" s="23"/>
      <c r="T31" s="24"/>
      <c r="U31" s="23"/>
      <c r="V31" s="23"/>
      <c r="X31" s="12"/>
      <c r="Y31" s="12"/>
    </row>
    <row r="32" spans="1:36" s="11" customFormat="1" x14ac:dyDescent="0.2">
      <c r="A32" s="10"/>
      <c r="B32" s="28"/>
      <c r="C32" s="10"/>
      <c r="D32" s="10"/>
      <c r="E32" s="10" t="str">
        <f t="shared" si="0"/>
        <v/>
      </c>
      <c r="F32" s="10" t="str">
        <f t="shared" si="1"/>
        <v/>
      </c>
      <c r="G32" s="10"/>
      <c r="H32" s="10"/>
      <c r="I32" s="10"/>
      <c r="J32" s="29"/>
      <c r="K32" s="10"/>
      <c r="L32" s="30"/>
      <c r="M32" s="23"/>
      <c r="N32" s="23"/>
      <c r="O32" s="23"/>
      <c r="P32" s="30"/>
      <c r="Q32" s="23"/>
      <c r="R32" s="23"/>
      <c r="S32" s="23"/>
      <c r="T32" s="24"/>
      <c r="U32" s="23"/>
      <c r="V32" s="23"/>
      <c r="X32" s="12"/>
      <c r="Y32" s="12"/>
    </row>
    <row r="33" spans="1:25" s="11" customFormat="1" x14ac:dyDescent="0.2">
      <c r="A33" s="10"/>
      <c r="B33" s="28"/>
      <c r="C33" s="10"/>
      <c r="D33" s="10"/>
      <c r="E33" s="10" t="str">
        <f t="shared" si="0"/>
        <v/>
      </c>
      <c r="F33" s="10" t="str">
        <f t="shared" si="1"/>
        <v/>
      </c>
      <c r="G33" s="10"/>
      <c r="H33" s="10"/>
      <c r="I33" s="10"/>
      <c r="J33" s="29"/>
      <c r="K33" s="10"/>
      <c r="L33" s="30"/>
      <c r="M33" s="23"/>
      <c r="N33" s="23"/>
      <c r="O33" s="23"/>
      <c r="P33" s="30"/>
      <c r="Q33" s="23"/>
      <c r="R33" s="23"/>
      <c r="S33" s="23"/>
      <c r="T33" s="24"/>
      <c r="U33" s="23"/>
      <c r="V33" s="23"/>
      <c r="X33" s="12"/>
      <c r="Y33" s="12"/>
    </row>
    <row r="34" spans="1:25" s="11" customFormat="1" x14ac:dyDescent="0.2">
      <c r="A34" s="10"/>
      <c r="B34" s="28"/>
      <c r="C34" s="10"/>
      <c r="D34" s="10"/>
      <c r="E34" s="10" t="str">
        <f t="shared" si="0"/>
        <v/>
      </c>
      <c r="F34" s="10" t="str">
        <f t="shared" si="1"/>
        <v/>
      </c>
      <c r="G34" s="10"/>
      <c r="H34" s="10"/>
      <c r="I34" s="10"/>
      <c r="J34" s="29"/>
      <c r="K34" s="10"/>
      <c r="L34" s="30"/>
      <c r="M34" s="23"/>
      <c r="N34" s="23"/>
      <c r="O34" s="23"/>
      <c r="P34" s="30"/>
      <c r="Q34" s="23"/>
      <c r="R34" s="23"/>
      <c r="S34" s="23"/>
      <c r="T34" s="24"/>
      <c r="U34" s="23"/>
      <c r="V34" s="23"/>
      <c r="X34" s="12"/>
      <c r="Y34" s="12"/>
    </row>
    <row r="35" spans="1:25" s="11" customFormat="1" x14ac:dyDescent="0.2">
      <c r="A35" s="10"/>
      <c r="B35" s="28"/>
      <c r="C35" s="10"/>
      <c r="D35" s="10"/>
      <c r="E35" s="10" t="str">
        <f t="shared" si="0"/>
        <v/>
      </c>
      <c r="F35" s="10" t="str">
        <f t="shared" si="1"/>
        <v/>
      </c>
      <c r="G35" s="10"/>
      <c r="H35" s="10"/>
      <c r="I35" s="10"/>
      <c r="J35" s="29"/>
      <c r="K35" s="10"/>
      <c r="L35" s="30"/>
      <c r="M35" s="23"/>
      <c r="N35" s="23"/>
      <c r="O35" s="23"/>
      <c r="P35" s="30"/>
      <c r="Q35" s="23"/>
      <c r="R35" s="23"/>
      <c r="S35" s="23"/>
      <c r="T35" s="24"/>
      <c r="U35" s="23"/>
      <c r="V35" s="23"/>
      <c r="X35" s="12"/>
      <c r="Y35" s="12"/>
    </row>
    <row r="36" spans="1:25" s="11" customFormat="1" x14ac:dyDescent="0.2">
      <c r="A36" s="10"/>
      <c r="B36" s="28"/>
      <c r="C36" s="10"/>
      <c r="D36" s="10"/>
      <c r="E36" s="10" t="str">
        <f t="shared" si="0"/>
        <v/>
      </c>
      <c r="F36" s="10" t="str">
        <f t="shared" si="1"/>
        <v/>
      </c>
      <c r="G36" s="10"/>
      <c r="H36" s="10"/>
      <c r="I36" s="10"/>
      <c r="J36" s="29"/>
      <c r="K36" s="10"/>
      <c r="L36" s="30"/>
      <c r="M36" s="23"/>
      <c r="N36" s="23"/>
      <c r="O36" s="23"/>
      <c r="P36" s="30"/>
      <c r="Q36" s="23"/>
      <c r="R36" s="23"/>
      <c r="S36" s="23"/>
      <c r="T36" s="24"/>
      <c r="U36" s="23"/>
      <c r="V36" s="23"/>
      <c r="X36" s="12"/>
      <c r="Y36" s="12"/>
    </row>
    <row r="37" spans="1:25" s="11" customFormat="1" x14ac:dyDescent="0.2">
      <c r="A37" s="10"/>
      <c r="B37" s="28"/>
      <c r="C37" s="10"/>
      <c r="D37" s="10"/>
      <c r="E37" s="10" t="str">
        <f t="shared" si="0"/>
        <v/>
      </c>
      <c r="F37" s="10" t="str">
        <f t="shared" si="1"/>
        <v/>
      </c>
      <c r="G37" s="10"/>
      <c r="H37" s="10"/>
      <c r="I37" s="10"/>
      <c r="J37" s="29"/>
      <c r="K37" s="10"/>
      <c r="L37" s="30"/>
      <c r="M37" s="23"/>
      <c r="N37" s="23"/>
      <c r="O37" s="23"/>
      <c r="P37" s="30"/>
      <c r="Q37" s="23"/>
      <c r="R37" s="23"/>
      <c r="S37" s="23"/>
      <c r="T37" s="24"/>
      <c r="U37" s="23"/>
      <c r="V37" s="23"/>
      <c r="X37" s="12"/>
      <c r="Y37" s="12"/>
    </row>
    <row r="38" spans="1:25" s="11" customFormat="1" x14ac:dyDescent="0.2">
      <c r="A38" s="10"/>
      <c r="B38" s="28"/>
      <c r="C38" s="10"/>
      <c r="D38" s="10"/>
      <c r="E38" s="10" t="str">
        <f t="shared" si="0"/>
        <v/>
      </c>
      <c r="F38" s="10" t="str">
        <f t="shared" si="1"/>
        <v/>
      </c>
      <c r="G38" s="10"/>
      <c r="H38" s="10"/>
      <c r="I38" s="10"/>
      <c r="J38" s="29"/>
      <c r="K38" s="10"/>
      <c r="L38" s="30"/>
      <c r="M38" s="23"/>
      <c r="N38" s="23"/>
      <c r="O38" s="23"/>
      <c r="P38" s="30"/>
      <c r="Q38" s="23"/>
      <c r="R38" s="23"/>
      <c r="S38" s="23"/>
      <c r="T38" s="24"/>
      <c r="U38" s="23"/>
      <c r="V38" s="23"/>
      <c r="X38" s="12"/>
      <c r="Y38" s="12"/>
    </row>
    <row r="39" spans="1:25" s="11" customFormat="1" x14ac:dyDescent="0.2">
      <c r="A39" s="10"/>
      <c r="B39" s="28"/>
      <c r="C39" s="10"/>
      <c r="D39" s="10"/>
      <c r="E39" s="10" t="str">
        <f t="shared" si="0"/>
        <v/>
      </c>
      <c r="F39" s="10" t="str">
        <f t="shared" si="1"/>
        <v/>
      </c>
      <c r="G39" s="10"/>
      <c r="H39" s="10"/>
      <c r="I39" s="10"/>
      <c r="J39" s="29"/>
      <c r="K39" s="10"/>
      <c r="L39" s="30"/>
      <c r="M39" s="23"/>
      <c r="N39" s="23"/>
      <c r="O39" s="23"/>
      <c r="P39" s="30"/>
      <c r="Q39" s="23"/>
      <c r="R39" s="23"/>
      <c r="S39" s="23"/>
      <c r="T39" s="24"/>
      <c r="U39" s="23"/>
      <c r="V39" s="23"/>
      <c r="X39" s="12"/>
      <c r="Y39" s="12"/>
    </row>
    <row r="40" spans="1:25" s="11" customFormat="1" x14ac:dyDescent="0.2">
      <c r="A40" s="10"/>
      <c r="B40" s="28"/>
      <c r="C40" s="10"/>
      <c r="D40" s="10"/>
      <c r="E40" s="10" t="str">
        <f t="shared" si="0"/>
        <v/>
      </c>
      <c r="F40" s="10" t="str">
        <f t="shared" si="1"/>
        <v/>
      </c>
      <c r="G40" s="10"/>
      <c r="H40" s="10"/>
      <c r="I40" s="10"/>
      <c r="J40" s="29"/>
      <c r="K40" s="10"/>
      <c r="L40" s="30"/>
      <c r="M40" s="23"/>
      <c r="N40" s="23"/>
      <c r="O40" s="23"/>
      <c r="P40" s="30"/>
      <c r="Q40" s="23"/>
      <c r="R40" s="23"/>
      <c r="S40" s="23"/>
      <c r="T40" s="24"/>
      <c r="U40" s="23"/>
      <c r="V40" s="23"/>
      <c r="X40" s="12"/>
      <c r="Y40" s="12"/>
    </row>
    <row r="41" spans="1:25" s="11" customFormat="1" x14ac:dyDescent="0.2">
      <c r="A41" s="10"/>
      <c r="B41" s="28"/>
      <c r="C41" s="10"/>
      <c r="D41" s="10"/>
      <c r="E41" s="10" t="str">
        <f t="shared" si="0"/>
        <v/>
      </c>
      <c r="F41" s="10" t="str">
        <f t="shared" si="1"/>
        <v/>
      </c>
      <c r="G41" s="10"/>
      <c r="H41" s="10"/>
      <c r="I41" s="10"/>
      <c r="J41" s="29"/>
      <c r="K41" s="10"/>
      <c r="L41" s="30"/>
      <c r="M41" s="23"/>
      <c r="N41" s="23"/>
      <c r="O41" s="23"/>
      <c r="P41" s="30"/>
      <c r="Q41" s="23"/>
      <c r="R41" s="23"/>
      <c r="S41" s="23"/>
      <c r="T41" s="24"/>
      <c r="U41" s="23"/>
      <c r="V41" s="23"/>
      <c r="X41" s="12"/>
      <c r="Y41" s="12"/>
    </row>
    <row r="42" spans="1:25" s="11" customFormat="1" x14ac:dyDescent="0.2">
      <c r="A42" s="10"/>
      <c r="B42" s="28"/>
      <c r="C42" s="10"/>
      <c r="D42" s="10"/>
      <c r="E42" s="10" t="str">
        <f t="shared" si="0"/>
        <v/>
      </c>
      <c r="F42" s="10" t="str">
        <f t="shared" si="1"/>
        <v/>
      </c>
      <c r="G42" s="10"/>
      <c r="H42" s="10"/>
      <c r="I42" s="10"/>
      <c r="J42" s="29"/>
      <c r="K42" s="10"/>
      <c r="L42" s="30"/>
      <c r="M42" s="23"/>
      <c r="N42" s="23"/>
      <c r="O42" s="23"/>
      <c r="P42" s="30"/>
      <c r="Q42" s="23"/>
      <c r="R42" s="23"/>
      <c r="S42" s="23"/>
      <c r="T42" s="24"/>
      <c r="U42" s="23"/>
      <c r="V42" s="23"/>
      <c r="X42" s="12"/>
      <c r="Y42" s="12"/>
    </row>
    <row r="43" spans="1:25" s="11" customFormat="1" x14ac:dyDescent="0.2">
      <c r="A43" s="10"/>
      <c r="B43" s="28"/>
      <c r="C43" s="10"/>
      <c r="D43" s="10"/>
      <c r="E43" s="10" t="str">
        <f t="shared" si="0"/>
        <v/>
      </c>
      <c r="F43" s="10" t="str">
        <f t="shared" si="1"/>
        <v/>
      </c>
      <c r="G43" s="10"/>
      <c r="H43" s="10"/>
      <c r="I43" s="10"/>
      <c r="J43" s="29"/>
      <c r="K43" s="10"/>
      <c r="L43" s="30"/>
      <c r="M43" s="23"/>
      <c r="N43" s="23"/>
      <c r="O43" s="23"/>
      <c r="P43" s="30"/>
      <c r="Q43" s="23"/>
      <c r="R43" s="23"/>
      <c r="S43" s="23"/>
      <c r="T43" s="24"/>
      <c r="U43" s="23"/>
      <c r="V43" s="23"/>
      <c r="X43" s="12"/>
      <c r="Y43" s="12"/>
    </row>
    <row r="44" spans="1:25" s="11" customFormat="1" x14ac:dyDescent="0.2">
      <c r="A44" s="10"/>
      <c r="B44" s="28"/>
      <c r="C44" s="10"/>
      <c r="D44" s="10"/>
      <c r="E44" s="10" t="str">
        <f t="shared" si="0"/>
        <v/>
      </c>
      <c r="F44" s="10" t="str">
        <f t="shared" si="1"/>
        <v/>
      </c>
      <c r="G44" s="10"/>
      <c r="H44" s="10"/>
      <c r="I44" s="10"/>
      <c r="J44" s="29"/>
      <c r="K44" s="10"/>
      <c r="L44" s="30"/>
      <c r="M44" s="23"/>
      <c r="N44" s="23"/>
      <c r="O44" s="23"/>
      <c r="P44" s="30"/>
      <c r="Q44" s="23"/>
      <c r="R44" s="23"/>
      <c r="S44" s="23"/>
      <c r="T44" s="24"/>
      <c r="U44" s="23"/>
      <c r="V44" s="23"/>
      <c r="X44" s="12"/>
      <c r="Y44" s="12"/>
    </row>
    <row r="45" spans="1:25" s="11" customFormat="1" x14ac:dyDescent="0.2">
      <c r="A45" s="10"/>
      <c r="B45" s="28"/>
      <c r="C45" s="10"/>
      <c r="D45" s="10"/>
      <c r="E45" s="10" t="str">
        <f t="shared" si="0"/>
        <v/>
      </c>
      <c r="F45" s="10" t="str">
        <f t="shared" si="1"/>
        <v/>
      </c>
      <c r="G45" s="10"/>
      <c r="H45" s="10"/>
      <c r="I45" s="10"/>
      <c r="J45" s="29"/>
      <c r="K45" s="10"/>
      <c r="L45" s="30"/>
      <c r="M45" s="23"/>
      <c r="N45" s="23"/>
      <c r="O45" s="23"/>
      <c r="P45" s="30"/>
      <c r="Q45" s="23"/>
      <c r="R45" s="23"/>
      <c r="S45" s="23"/>
      <c r="T45" s="24"/>
      <c r="U45" s="23"/>
      <c r="V45" s="23"/>
      <c r="X45" s="12"/>
      <c r="Y45" s="12"/>
    </row>
    <row r="46" spans="1:25" s="11" customFormat="1" x14ac:dyDescent="0.2">
      <c r="A46" s="10"/>
      <c r="B46" s="28"/>
      <c r="C46" s="10"/>
      <c r="D46" s="10"/>
      <c r="E46" s="10" t="str">
        <f t="shared" si="0"/>
        <v/>
      </c>
      <c r="F46" s="10" t="str">
        <f t="shared" si="1"/>
        <v/>
      </c>
      <c r="G46" s="10"/>
      <c r="H46" s="10"/>
      <c r="I46" s="10"/>
      <c r="J46" s="29"/>
      <c r="K46" s="10"/>
      <c r="L46" s="30"/>
      <c r="M46" s="23"/>
      <c r="N46" s="23"/>
      <c r="O46" s="23"/>
      <c r="P46" s="30"/>
      <c r="Q46" s="23"/>
      <c r="R46" s="23"/>
      <c r="S46" s="23"/>
      <c r="T46" s="24"/>
      <c r="U46" s="23"/>
      <c r="V46" s="23"/>
      <c r="X46" s="12"/>
      <c r="Y46" s="12"/>
    </row>
    <row r="47" spans="1:25" s="11" customFormat="1" x14ac:dyDescent="0.2">
      <c r="A47" s="10"/>
      <c r="B47" s="28"/>
      <c r="C47" s="10"/>
      <c r="D47" s="10"/>
      <c r="E47" s="10" t="str">
        <f t="shared" si="0"/>
        <v/>
      </c>
      <c r="F47" s="10" t="str">
        <f t="shared" si="1"/>
        <v/>
      </c>
      <c r="G47" s="10"/>
      <c r="H47" s="10"/>
      <c r="I47" s="10"/>
      <c r="J47" s="29"/>
      <c r="K47" s="10"/>
      <c r="L47" s="30"/>
      <c r="M47" s="23"/>
      <c r="N47" s="23"/>
      <c r="O47" s="23"/>
      <c r="P47" s="30"/>
      <c r="Q47" s="23"/>
      <c r="R47" s="23"/>
      <c r="S47" s="23"/>
      <c r="T47" s="24"/>
      <c r="U47" s="23"/>
      <c r="V47" s="23"/>
      <c r="X47" s="12"/>
      <c r="Y47" s="12"/>
    </row>
    <row r="48" spans="1:25" s="11" customFormat="1" x14ac:dyDescent="0.2">
      <c r="A48" s="10"/>
      <c r="B48" s="28"/>
      <c r="C48" s="10"/>
      <c r="D48" s="10"/>
      <c r="E48" s="10" t="str">
        <f t="shared" si="0"/>
        <v/>
      </c>
      <c r="F48" s="10" t="str">
        <f t="shared" si="1"/>
        <v/>
      </c>
      <c r="G48" s="10"/>
      <c r="H48" s="10"/>
      <c r="I48" s="10"/>
      <c r="J48" s="29"/>
      <c r="K48" s="10"/>
      <c r="L48" s="30"/>
      <c r="M48" s="23"/>
      <c r="N48" s="23"/>
      <c r="O48" s="23"/>
      <c r="P48" s="30"/>
      <c r="Q48" s="23"/>
      <c r="R48" s="23"/>
      <c r="S48" s="23"/>
      <c r="T48" s="24"/>
      <c r="U48" s="23"/>
      <c r="V48" s="23"/>
      <c r="X48" s="12"/>
      <c r="Y48" s="12"/>
    </row>
    <row r="49" spans="1:33" s="11" customFormat="1" x14ac:dyDescent="0.2">
      <c r="A49" s="10"/>
      <c r="B49" s="28"/>
      <c r="C49" s="10"/>
      <c r="D49" s="10"/>
      <c r="E49" s="10" t="str">
        <f t="shared" si="0"/>
        <v/>
      </c>
      <c r="F49" s="10" t="str">
        <f t="shared" si="1"/>
        <v/>
      </c>
      <c r="G49" s="10"/>
      <c r="H49" s="10"/>
      <c r="I49" s="10"/>
      <c r="J49" s="29"/>
      <c r="K49" s="10"/>
      <c r="L49" s="30"/>
      <c r="M49" s="23"/>
      <c r="N49" s="23"/>
      <c r="O49" s="23"/>
      <c r="P49" s="30"/>
      <c r="Q49" s="23"/>
      <c r="R49" s="23"/>
      <c r="S49" s="23"/>
      <c r="T49" s="24"/>
      <c r="U49" s="23"/>
      <c r="V49" s="23"/>
      <c r="X49" s="12"/>
      <c r="Y49" s="12"/>
    </row>
    <row r="50" spans="1:33" s="11" customFormat="1" x14ac:dyDescent="0.2">
      <c r="A50" s="10"/>
      <c r="B50" s="28"/>
      <c r="C50" s="10"/>
      <c r="D50" s="10"/>
      <c r="E50" s="10" t="str">
        <f t="shared" si="0"/>
        <v/>
      </c>
      <c r="F50" s="10" t="str">
        <f t="shared" si="1"/>
        <v/>
      </c>
      <c r="G50" s="10"/>
      <c r="H50" s="10"/>
      <c r="I50" s="10"/>
      <c r="J50" s="29"/>
      <c r="K50" s="10"/>
      <c r="L50" s="30"/>
      <c r="M50" s="23"/>
      <c r="N50" s="23"/>
      <c r="O50" s="23"/>
      <c r="P50" s="30"/>
      <c r="Q50" s="23"/>
      <c r="R50" s="23"/>
      <c r="S50" s="23"/>
      <c r="T50" s="24"/>
      <c r="U50" s="23"/>
      <c r="V50" s="23"/>
      <c r="X50" s="12"/>
      <c r="Y50" s="12"/>
      <c r="AG50" s="12"/>
    </row>
    <row r="51" spans="1:33" s="11" customFormat="1" x14ac:dyDescent="0.2">
      <c r="A51" s="10"/>
      <c r="B51" s="28"/>
      <c r="C51" s="10"/>
      <c r="D51" s="10"/>
      <c r="E51" s="10" t="str">
        <f t="shared" si="0"/>
        <v/>
      </c>
      <c r="F51" s="10" t="str">
        <f t="shared" si="1"/>
        <v/>
      </c>
      <c r="G51" s="10"/>
      <c r="H51" s="10"/>
      <c r="I51" s="10"/>
      <c r="J51" s="29"/>
      <c r="K51" s="10"/>
      <c r="L51" s="30"/>
      <c r="M51" s="23"/>
      <c r="N51" s="23"/>
      <c r="O51" s="23"/>
      <c r="P51" s="30"/>
      <c r="Q51" s="23"/>
      <c r="R51" s="23"/>
      <c r="S51" s="23"/>
      <c r="T51" s="24"/>
      <c r="U51" s="23"/>
      <c r="V51" s="23"/>
      <c r="X51" s="12"/>
      <c r="Y51" s="12"/>
      <c r="AG51" s="12"/>
    </row>
    <row r="52" spans="1:33" x14ac:dyDescent="0.2">
      <c r="A52" s="10"/>
      <c r="B52" s="28"/>
      <c r="C52" s="10"/>
      <c r="D52" s="10"/>
      <c r="E52" s="10" t="str">
        <f t="shared" si="0"/>
        <v/>
      </c>
      <c r="F52" s="10" t="str">
        <f t="shared" si="1"/>
        <v/>
      </c>
      <c r="G52" s="10"/>
      <c r="H52" s="10"/>
      <c r="I52" s="10"/>
      <c r="J52" s="29"/>
      <c r="K52" s="10"/>
      <c r="L52" s="30"/>
      <c r="M52" s="23"/>
      <c r="N52" s="23"/>
      <c r="O52" s="23"/>
      <c r="P52" s="30"/>
      <c r="Q52" s="23"/>
      <c r="R52" s="23"/>
      <c r="S52" s="23"/>
      <c r="T52" s="24"/>
      <c r="U52" s="23"/>
      <c r="V52" s="23"/>
    </row>
    <row r="53" spans="1:33" x14ac:dyDescent="0.2">
      <c r="A53" s="10"/>
      <c r="B53" s="28"/>
      <c r="C53" s="10"/>
      <c r="D53" s="10"/>
      <c r="E53" s="10" t="str">
        <f t="shared" si="0"/>
        <v/>
      </c>
      <c r="F53" s="10" t="str">
        <f t="shared" si="1"/>
        <v/>
      </c>
      <c r="G53" s="10"/>
      <c r="H53" s="10"/>
      <c r="I53" s="10"/>
      <c r="J53" s="29"/>
      <c r="K53" s="10"/>
      <c r="L53" s="30"/>
      <c r="M53" s="23"/>
      <c r="N53" s="23"/>
      <c r="O53" s="23"/>
      <c r="P53" s="30"/>
      <c r="Q53" s="23"/>
      <c r="R53" s="23"/>
      <c r="S53" s="23"/>
      <c r="T53" s="24"/>
      <c r="U53" s="23"/>
      <c r="V53" s="23"/>
    </row>
    <row r="54" spans="1:33" x14ac:dyDescent="0.2">
      <c r="A54" s="10"/>
      <c r="B54" s="28"/>
      <c r="C54" s="10"/>
      <c r="D54" s="10"/>
      <c r="E54" s="10" t="str">
        <f t="shared" si="0"/>
        <v/>
      </c>
      <c r="F54" s="10" t="str">
        <f t="shared" si="1"/>
        <v/>
      </c>
      <c r="G54" s="10"/>
      <c r="H54" s="10"/>
      <c r="I54" s="10"/>
      <c r="J54" s="29"/>
      <c r="K54" s="10"/>
      <c r="L54" s="30"/>
      <c r="M54" s="23"/>
      <c r="N54" s="23"/>
      <c r="O54" s="23"/>
      <c r="P54" s="30"/>
      <c r="Q54" s="23"/>
      <c r="R54" s="23"/>
      <c r="S54" s="23"/>
      <c r="T54" s="24"/>
      <c r="U54" s="23"/>
      <c r="V54" s="23"/>
    </row>
    <row r="55" spans="1:33" x14ac:dyDescent="0.2">
      <c r="A55" s="10"/>
      <c r="B55" s="28"/>
      <c r="C55" s="10"/>
      <c r="D55" s="10"/>
      <c r="E55" s="10" t="str">
        <f t="shared" si="0"/>
        <v/>
      </c>
      <c r="F55" s="10" t="str">
        <f t="shared" si="1"/>
        <v/>
      </c>
      <c r="G55" s="10"/>
      <c r="H55" s="10"/>
      <c r="I55" s="10"/>
      <c r="J55" s="29"/>
      <c r="K55" s="10"/>
      <c r="L55" s="30"/>
      <c r="M55" s="23"/>
      <c r="N55" s="23"/>
      <c r="O55" s="23"/>
      <c r="P55" s="30"/>
      <c r="Q55" s="23"/>
      <c r="R55" s="23"/>
      <c r="S55" s="23"/>
      <c r="T55" s="24"/>
      <c r="U55" s="23"/>
      <c r="V55" s="23"/>
    </row>
    <row r="56" spans="1:33" x14ac:dyDescent="0.2">
      <c r="A56" s="10"/>
      <c r="B56" s="28"/>
      <c r="C56" s="10"/>
      <c r="D56" s="10"/>
      <c r="E56" s="10" t="str">
        <f t="shared" si="0"/>
        <v/>
      </c>
      <c r="F56" s="10" t="str">
        <f t="shared" si="1"/>
        <v/>
      </c>
      <c r="G56" s="10"/>
      <c r="H56" s="10"/>
      <c r="I56" s="10"/>
      <c r="J56" s="29"/>
      <c r="K56" s="10"/>
      <c r="L56" s="30"/>
      <c r="M56" s="23"/>
      <c r="N56" s="23"/>
      <c r="O56" s="23"/>
      <c r="P56" s="30"/>
      <c r="Q56" s="23"/>
      <c r="R56" s="23"/>
      <c r="S56" s="23"/>
      <c r="T56" s="24"/>
      <c r="U56" s="23"/>
      <c r="V56" s="23"/>
    </row>
    <row r="57" spans="1:33" x14ac:dyDescent="0.2">
      <c r="A57" s="10"/>
      <c r="B57" s="28"/>
      <c r="C57" s="10"/>
      <c r="D57" s="10"/>
      <c r="E57" s="10" t="str">
        <f t="shared" si="0"/>
        <v/>
      </c>
      <c r="F57" s="10" t="str">
        <f t="shared" si="1"/>
        <v/>
      </c>
      <c r="G57" s="10"/>
      <c r="H57" s="10"/>
      <c r="I57" s="10"/>
      <c r="J57" s="29"/>
      <c r="K57" s="10"/>
      <c r="L57" s="30"/>
      <c r="M57" s="23"/>
      <c r="N57" s="23"/>
      <c r="O57" s="23"/>
      <c r="P57" s="30"/>
      <c r="Q57" s="23"/>
      <c r="R57" s="23"/>
      <c r="S57" s="23"/>
      <c r="T57" s="24"/>
      <c r="U57" s="23"/>
      <c r="V57" s="23"/>
    </row>
    <row r="58" spans="1:33" x14ac:dyDescent="0.2">
      <c r="A58" s="10"/>
      <c r="B58" s="28"/>
      <c r="C58" s="10"/>
      <c r="D58" s="10"/>
      <c r="E58" s="10" t="str">
        <f t="shared" si="0"/>
        <v/>
      </c>
      <c r="F58" s="10" t="str">
        <f t="shared" si="1"/>
        <v/>
      </c>
      <c r="G58" s="10"/>
      <c r="H58" s="10"/>
      <c r="I58" s="10"/>
      <c r="J58" s="29"/>
      <c r="K58" s="10"/>
      <c r="L58" s="30"/>
      <c r="M58" s="23"/>
      <c r="N58" s="23"/>
      <c r="O58" s="23"/>
      <c r="P58" s="30"/>
      <c r="Q58" s="23"/>
      <c r="R58" s="23"/>
      <c r="S58" s="23"/>
      <c r="T58" s="24"/>
      <c r="U58" s="23"/>
      <c r="V58" s="23"/>
    </row>
    <row r="59" spans="1:33" x14ac:dyDescent="0.2">
      <c r="A59" s="10"/>
      <c r="B59" s="28"/>
      <c r="C59" s="10"/>
      <c r="D59" s="10"/>
      <c r="E59" s="10" t="str">
        <f t="shared" si="0"/>
        <v/>
      </c>
      <c r="F59" s="10" t="str">
        <f t="shared" si="1"/>
        <v/>
      </c>
      <c r="G59" s="10"/>
      <c r="H59" s="10"/>
      <c r="I59" s="10"/>
      <c r="J59" s="29"/>
      <c r="K59" s="10"/>
      <c r="L59" s="30"/>
      <c r="M59" s="23"/>
      <c r="N59" s="23"/>
      <c r="O59" s="23"/>
      <c r="P59" s="30"/>
      <c r="Q59" s="23"/>
      <c r="R59" s="23"/>
      <c r="S59" s="23"/>
      <c r="T59" s="24"/>
      <c r="U59" s="23"/>
      <c r="V59" s="23"/>
    </row>
    <row r="60" spans="1:33" x14ac:dyDescent="0.2">
      <c r="A60" s="10"/>
      <c r="B60" s="28"/>
      <c r="C60" s="10"/>
      <c r="D60" s="10"/>
      <c r="E60" s="10" t="str">
        <f t="shared" si="0"/>
        <v/>
      </c>
      <c r="F60" s="10" t="str">
        <f t="shared" si="1"/>
        <v/>
      </c>
      <c r="G60" s="10"/>
      <c r="H60" s="10"/>
      <c r="I60" s="10"/>
      <c r="J60" s="29"/>
      <c r="K60" s="10"/>
      <c r="L60" s="30"/>
      <c r="M60" s="23"/>
      <c r="N60" s="23"/>
      <c r="O60" s="23"/>
      <c r="P60" s="30"/>
      <c r="Q60" s="23"/>
      <c r="R60" s="23"/>
      <c r="S60" s="23"/>
      <c r="T60" s="24"/>
      <c r="U60" s="23"/>
      <c r="V60" s="23"/>
    </row>
    <row r="61" spans="1:33" x14ac:dyDescent="0.2">
      <c r="A61" s="10"/>
      <c r="B61" s="28"/>
      <c r="C61" s="10"/>
      <c r="D61" s="10"/>
      <c r="E61" s="10" t="str">
        <f t="shared" si="0"/>
        <v/>
      </c>
      <c r="F61" s="10" t="str">
        <f t="shared" si="1"/>
        <v/>
      </c>
      <c r="G61" s="10"/>
      <c r="H61" s="10"/>
      <c r="I61" s="10"/>
      <c r="J61" s="29"/>
      <c r="K61" s="10"/>
      <c r="L61" s="30"/>
      <c r="M61" s="23"/>
      <c r="N61" s="23"/>
      <c r="O61" s="23"/>
      <c r="P61" s="30"/>
      <c r="Q61" s="23"/>
      <c r="R61" s="23"/>
      <c r="S61" s="23"/>
      <c r="T61" s="24"/>
      <c r="U61" s="23"/>
      <c r="V61" s="23"/>
    </row>
    <row r="62" spans="1:33" x14ac:dyDescent="0.2">
      <c r="A62" s="10"/>
      <c r="B62" s="28"/>
      <c r="C62" s="10"/>
      <c r="D62" s="10"/>
      <c r="E62" s="10" t="str">
        <f t="shared" si="0"/>
        <v/>
      </c>
      <c r="F62" s="10" t="str">
        <f t="shared" si="1"/>
        <v/>
      </c>
      <c r="G62" s="10"/>
      <c r="H62" s="10"/>
      <c r="I62" s="10"/>
      <c r="J62" s="29"/>
      <c r="K62" s="10"/>
      <c r="L62" s="30"/>
      <c r="M62" s="23"/>
      <c r="N62" s="23"/>
      <c r="O62" s="23"/>
      <c r="P62" s="30"/>
      <c r="Q62" s="23"/>
      <c r="R62" s="23"/>
      <c r="S62" s="23"/>
      <c r="T62" s="24"/>
      <c r="U62" s="23"/>
      <c r="V62" s="23"/>
    </row>
    <row r="63" spans="1:33" x14ac:dyDescent="0.2">
      <c r="A63" s="10"/>
      <c r="B63" s="28"/>
      <c r="C63" s="10"/>
      <c r="D63" s="10"/>
      <c r="E63" s="10" t="str">
        <f t="shared" si="0"/>
        <v/>
      </c>
      <c r="F63" s="10" t="str">
        <f t="shared" si="1"/>
        <v/>
      </c>
      <c r="G63" s="10"/>
      <c r="H63" s="10"/>
      <c r="I63" s="10"/>
      <c r="J63" s="29"/>
      <c r="K63" s="10"/>
      <c r="L63" s="30"/>
      <c r="M63" s="23"/>
      <c r="N63" s="23"/>
      <c r="O63" s="23"/>
      <c r="P63" s="30"/>
      <c r="Q63" s="23"/>
      <c r="R63" s="23"/>
      <c r="S63" s="23"/>
      <c r="T63" s="24"/>
      <c r="U63" s="23"/>
      <c r="V63" s="23"/>
    </row>
    <row r="64" spans="1:33" x14ac:dyDescent="0.2">
      <c r="A64" s="21"/>
      <c r="B64" s="28"/>
      <c r="C64" s="10"/>
      <c r="D64" s="10"/>
      <c r="E64" s="10" t="str">
        <f t="shared" si="0"/>
        <v/>
      </c>
      <c r="F64" s="10" t="str">
        <f t="shared" si="1"/>
        <v/>
      </c>
      <c r="G64" s="21"/>
      <c r="H64" s="21"/>
      <c r="I64" s="21"/>
      <c r="J64" s="29"/>
      <c r="K64" s="21"/>
      <c r="L64" s="30"/>
      <c r="M64" s="21"/>
      <c r="N64" s="21"/>
      <c r="O64" s="21"/>
      <c r="P64" s="28"/>
      <c r="Q64" s="21"/>
      <c r="R64" s="21"/>
      <c r="S64" s="21"/>
      <c r="T64" s="21"/>
      <c r="U64" s="21"/>
      <c r="V64" s="21"/>
    </row>
    <row r="65" spans="1:22" x14ac:dyDescent="0.2">
      <c r="A65" s="21"/>
      <c r="B65" s="28"/>
      <c r="C65" s="10"/>
      <c r="D65" s="10"/>
      <c r="E65" s="10" t="str">
        <f t="shared" si="0"/>
        <v/>
      </c>
      <c r="F65" s="10" t="str">
        <f t="shared" si="1"/>
        <v/>
      </c>
      <c r="G65" s="21"/>
      <c r="H65" s="21"/>
      <c r="I65" s="21"/>
      <c r="J65" s="29"/>
      <c r="K65" s="21"/>
      <c r="L65" s="30"/>
      <c r="M65" s="21"/>
      <c r="N65" s="21"/>
      <c r="O65" s="21"/>
      <c r="P65" s="28"/>
      <c r="Q65" s="21"/>
      <c r="R65" s="21"/>
      <c r="S65" s="21"/>
      <c r="T65" s="21"/>
      <c r="U65" s="21"/>
      <c r="V65" s="21"/>
    </row>
    <row r="66" spans="1:22" x14ac:dyDescent="0.2">
      <c r="A66" s="21"/>
      <c r="B66" s="28"/>
      <c r="C66" s="10"/>
      <c r="D66" s="10"/>
      <c r="E66" s="10" t="str">
        <f t="shared" si="0"/>
        <v/>
      </c>
      <c r="F66" s="10" t="str">
        <f t="shared" si="1"/>
        <v/>
      </c>
      <c r="G66" s="21"/>
      <c r="H66" s="21"/>
      <c r="I66" s="21"/>
      <c r="J66" s="29"/>
      <c r="K66" s="21"/>
      <c r="L66" s="30"/>
      <c r="M66" s="21"/>
      <c r="N66" s="21"/>
      <c r="O66" s="21"/>
      <c r="P66" s="28"/>
      <c r="Q66" s="21"/>
      <c r="R66" s="21"/>
      <c r="S66" s="21"/>
      <c r="T66" s="21"/>
      <c r="U66" s="21"/>
      <c r="V66" s="21"/>
    </row>
    <row r="67" spans="1:22" x14ac:dyDescent="0.2">
      <c r="A67" s="21"/>
      <c r="B67" s="28"/>
      <c r="C67" s="10"/>
      <c r="D67" s="10"/>
      <c r="E67" s="10" t="str">
        <f t="shared" si="0"/>
        <v/>
      </c>
      <c r="F67" s="10" t="str">
        <f t="shared" si="1"/>
        <v/>
      </c>
      <c r="G67" s="21"/>
      <c r="H67" s="21"/>
      <c r="I67" s="21"/>
      <c r="J67" s="29"/>
      <c r="K67" s="21"/>
      <c r="L67" s="30"/>
      <c r="M67" s="21"/>
      <c r="N67" s="21"/>
      <c r="O67" s="21"/>
      <c r="P67" s="28"/>
      <c r="Q67" s="21"/>
      <c r="R67" s="21"/>
      <c r="S67" s="21"/>
      <c r="T67" s="21"/>
      <c r="U67" s="21"/>
      <c r="V67" s="21"/>
    </row>
    <row r="68" spans="1:22" x14ac:dyDescent="0.2">
      <c r="A68" s="21"/>
      <c r="B68" s="28"/>
      <c r="C68" s="10"/>
      <c r="D68" s="10"/>
      <c r="E68" s="10" t="str">
        <f t="shared" si="0"/>
        <v/>
      </c>
      <c r="F68" s="10" t="str">
        <f t="shared" si="1"/>
        <v/>
      </c>
      <c r="G68" s="21"/>
      <c r="H68" s="21"/>
      <c r="I68" s="21"/>
      <c r="J68" s="29"/>
      <c r="K68" s="21"/>
      <c r="L68" s="30"/>
      <c r="M68" s="21"/>
      <c r="N68" s="21"/>
      <c r="O68" s="21"/>
      <c r="P68" s="28"/>
      <c r="Q68" s="21"/>
      <c r="R68" s="21"/>
      <c r="S68" s="21"/>
      <c r="T68" s="21"/>
      <c r="U68" s="21"/>
      <c r="V68" s="21"/>
    </row>
    <row r="69" spans="1:22" x14ac:dyDescent="0.2">
      <c r="A69" s="21"/>
      <c r="B69" s="28"/>
      <c r="C69" s="10"/>
      <c r="D69" s="10"/>
      <c r="E69" s="10" t="str">
        <f t="shared" si="0"/>
        <v/>
      </c>
      <c r="F69" s="10" t="str">
        <f t="shared" si="1"/>
        <v/>
      </c>
      <c r="G69" s="21"/>
      <c r="H69" s="21"/>
      <c r="I69" s="21"/>
      <c r="J69" s="29"/>
      <c r="K69" s="21"/>
      <c r="L69" s="30"/>
      <c r="M69" s="21"/>
      <c r="N69" s="21"/>
      <c r="O69" s="21"/>
      <c r="P69" s="28"/>
      <c r="Q69" s="21"/>
      <c r="R69" s="21"/>
      <c r="S69" s="21"/>
      <c r="T69" s="21"/>
      <c r="U69" s="21"/>
      <c r="V69" s="21"/>
    </row>
    <row r="70" spans="1:22" x14ac:dyDescent="0.2">
      <c r="A70" s="21"/>
      <c r="B70" s="28"/>
      <c r="C70" s="10"/>
      <c r="D70" s="10"/>
      <c r="E70" s="10" t="str">
        <f t="shared" si="0"/>
        <v/>
      </c>
      <c r="F70" s="10" t="str">
        <f t="shared" si="1"/>
        <v/>
      </c>
      <c r="G70" s="21"/>
      <c r="H70" s="21"/>
      <c r="I70" s="21"/>
      <c r="J70" s="29"/>
      <c r="K70" s="21"/>
      <c r="L70" s="30"/>
      <c r="M70" s="21"/>
      <c r="N70" s="21"/>
      <c r="O70" s="21"/>
      <c r="P70" s="28"/>
      <c r="Q70" s="21"/>
      <c r="R70" s="21"/>
      <c r="S70" s="21"/>
      <c r="T70" s="21"/>
      <c r="U70" s="21"/>
      <c r="V70" s="21"/>
    </row>
    <row r="71" spans="1:22" x14ac:dyDescent="0.2">
      <c r="A71" s="21"/>
      <c r="B71" s="28"/>
      <c r="C71" s="10"/>
      <c r="D71" s="10"/>
      <c r="E71" s="10" t="str">
        <f t="shared" si="0"/>
        <v/>
      </c>
      <c r="F71" s="10" t="str">
        <f t="shared" si="1"/>
        <v/>
      </c>
      <c r="G71" s="21"/>
      <c r="H71" s="21"/>
      <c r="I71" s="21"/>
      <c r="J71" s="29"/>
      <c r="K71" s="21"/>
      <c r="L71" s="30"/>
      <c r="M71" s="21"/>
      <c r="N71" s="21"/>
      <c r="O71" s="21"/>
      <c r="P71" s="28"/>
      <c r="Q71" s="21"/>
      <c r="R71" s="21"/>
      <c r="S71" s="21"/>
      <c r="T71" s="21"/>
      <c r="U71" s="21"/>
      <c r="V71" s="21"/>
    </row>
    <row r="72" spans="1:22" x14ac:dyDescent="0.2">
      <c r="A72" s="21"/>
      <c r="B72" s="28"/>
      <c r="C72" s="10"/>
      <c r="D72" s="10"/>
      <c r="E72" s="10" t="str">
        <f t="shared" si="0"/>
        <v/>
      </c>
      <c r="F72" s="10" t="str">
        <f t="shared" si="1"/>
        <v/>
      </c>
      <c r="G72" s="21"/>
      <c r="H72" s="21"/>
      <c r="I72" s="21"/>
      <c r="J72" s="29"/>
      <c r="K72" s="21"/>
      <c r="L72" s="30"/>
      <c r="M72" s="21"/>
      <c r="N72" s="21"/>
      <c r="O72" s="21"/>
      <c r="P72" s="28"/>
      <c r="Q72" s="21"/>
      <c r="R72" s="21"/>
      <c r="S72" s="21"/>
      <c r="T72" s="21"/>
      <c r="U72" s="21"/>
      <c r="V72" s="21"/>
    </row>
    <row r="73" spans="1:22" x14ac:dyDescent="0.2">
      <c r="A73" s="21"/>
      <c r="B73" s="28"/>
      <c r="C73" s="10"/>
      <c r="D73" s="10"/>
      <c r="E73" s="10" t="str">
        <f t="shared" si="0"/>
        <v/>
      </c>
      <c r="F73" s="10" t="str">
        <f t="shared" si="1"/>
        <v/>
      </c>
      <c r="G73" s="21"/>
      <c r="H73" s="21"/>
      <c r="I73" s="21"/>
      <c r="J73" s="29"/>
      <c r="K73" s="21"/>
      <c r="L73" s="30"/>
      <c r="M73" s="21"/>
      <c r="N73" s="21"/>
      <c r="O73" s="21"/>
      <c r="P73" s="28"/>
      <c r="Q73" s="21"/>
      <c r="R73" s="21"/>
      <c r="S73" s="21"/>
      <c r="T73" s="21"/>
      <c r="U73" s="21"/>
      <c r="V73" s="21"/>
    </row>
    <row r="74" spans="1:22" x14ac:dyDescent="0.2">
      <c r="A74" s="21"/>
      <c r="B74" s="28"/>
      <c r="C74" s="10"/>
      <c r="D74" s="10"/>
      <c r="E74" s="10" t="str">
        <f t="shared" si="0"/>
        <v/>
      </c>
      <c r="F74" s="10" t="str">
        <f t="shared" si="1"/>
        <v/>
      </c>
      <c r="G74" s="21"/>
      <c r="H74" s="21"/>
      <c r="I74" s="21"/>
      <c r="J74" s="29"/>
      <c r="K74" s="21"/>
      <c r="L74" s="30"/>
      <c r="M74" s="21"/>
      <c r="N74" s="21"/>
      <c r="O74" s="21"/>
      <c r="P74" s="28"/>
      <c r="Q74" s="21"/>
      <c r="R74" s="21"/>
      <c r="S74" s="21"/>
      <c r="T74" s="21"/>
      <c r="U74" s="21"/>
      <c r="V74" s="21"/>
    </row>
    <row r="75" spans="1:22" x14ac:dyDescent="0.2">
      <c r="A75" s="21"/>
      <c r="B75" s="28"/>
      <c r="C75" s="10"/>
      <c r="D75" s="10"/>
      <c r="E75" s="10" t="str">
        <f t="shared" si="0"/>
        <v/>
      </c>
      <c r="F75" s="10" t="str">
        <f t="shared" si="1"/>
        <v/>
      </c>
      <c r="G75" s="21"/>
      <c r="H75" s="21"/>
      <c r="I75" s="21"/>
      <c r="J75" s="29"/>
      <c r="K75" s="21"/>
      <c r="L75" s="30"/>
      <c r="M75" s="21"/>
      <c r="N75" s="21"/>
      <c r="O75" s="21"/>
      <c r="P75" s="28"/>
      <c r="Q75" s="21"/>
      <c r="R75" s="21"/>
      <c r="S75" s="21"/>
      <c r="T75" s="21"/>
      <c r="U75" s="21"/>
      <c r="V75" s="21"/>
    </row>
    <row r="76" spans="1:22" x14ac:dyDescent="0.2">
      <c r="A76" s="21"/>
      <c r="B76" s="28"/>
      <c r="C76" s="10"/>
      <c r="D76" s="10"/>
      <c r="E76" s="10" t="str">
        <f t="shared" si="0"/>
        <v/>
      </c>
      <c r="F76" s="10" t="str">
        <f t="shared" si="1"/>
        <v/>
      </c>
      <c r="G76" s="21"/>
      <c r="H76" s="21"/>
      <c r="I76" s="21"/>
      <c r="J76" s="29"/>
      <c r="K76" s="21"/>
      <c r="L76" s="30"/>
      <c r="M76" s="21"/>
      <c r="N76" s="21"/>
      <c r="O76" s="21"/>
      <c r="P76" s="28"/>
      <c r="Q76" s="21"/>
      <c r="R76" s="21"/>
      <c r="S76" s="21"/>
      <c r="T76" s="21"/>
      <c r="U76" s="21"/>
      <c r="V76" s="21"/>
    </row>
    <row r="77" spans="1:22" x14ac:dyDescent="0.2">
      <c r="A77" s="21"/>
      <c r="B77" s="28"/>
      <c r="C77" s="10"/>
      <c r="D77" s="10"/>
      <c r="E77" s="10" t="str">
        <f t="shared" si="0"/>
        <v/>
      </c>
      <c r="F77" s="10" t="str">
        <f t="shared" si="1"/>
        <v/>
      </c>
      <c r="G77" s="21"/>
      <c r="H77" s="21"/>
      <c r="I77" s="21"/>
      <c r="J77" s="29"/>
      <c r="K77" s="21"/>
      <c r="L77" s="30"/>
      <c r="M77" s="21"/>
      <c r="N77" s="21"/>
      <c r="O77" s="21"/>
      <c r="P77" s="28"/>
      <c r="Q77" s="21"/>
      <c r="R77" s="21"/>
      <c r="S77" s="21"/>
      <c r="T77" s="21"/>
      <c r="U77" s="21"/>
      <c r="V77" s="21"/>
    </row>
    <row r="78" spans="1:22" x14ac:dyDescent="0.2">
      <c r="A78" s="21"/>
      <c r="B78" s="28"/>
      <c r="C78" s="10"/>
      <c r="D78" s="10"/>
      <c r="E78" s="10" t="str">
        <f t="shared" si="0"/>
        <v/>
      </c>
      <c r="F78" s="10" t="str">
        <f t="shared" si="1"/>
        <v/>
      </c>
      <c r="G78" s="21"/>
      <c r="H78" s="21"/>
      <c r="I78" s="21"/>
      <c r="J78" s="29"/>
      <c r="K78" s="21"/>
      <c r="L78" s="30"/>
      <c r="M78" s="21"/>
      <c r="N78" s="21"/>
      <c r="O78" s="21"/>
      <c r="P78" s="28"/>
      <c r="Q78" s="21"/>
      <c r="R78" s="21"/>
      <c r="S78" s="21"/>
      <c r="T78" s="21"/>
      <c r="U78" s="21"/>
      <c r="V78" s="21"/>
    </row>
    <row r="79" spans="1:22" x14ac:dyDescent="0.2">
      <c r="A79" s="21"/>
      <c r="B79" s="28"/>
      <c r="C79" s="10"/>
      <c r="D79" s="10"/>
      <c r="E79" s="10" t="str">
        <f t="shared" si="0"/>
        <v/>
      </c>
      <c r="F79" s="10" t="str">
        <f t="shared" si="1"/>
        <v/>
      </c>
      <c r="G79" s="21"/>
      <c r="H79" s="21"/>
      <c r="I79" s="21"/>
      <c r="J79" s="29"/>
      <c r="K79" s="21"/>
      <c r="L79" s="30"/>
      <c r="M79" s="21"/>
      <c r="N79" s="21"/>
      <c r="O79" s="21"/>
      <c r="P79" s="28"/>
      <c r="Q79" s="21"/>
      <c r="R79" s="21"/>
      <c r="S79" s="21"/>
      <c r="T79" s="21"/>
      <c r="U79" s="21"/>
      <c r="V79" s="21"/>
    </row>
    <row r="80" spans="1:22" x14ac:dyDescent="0.2">
      <c r="A80" s="21"/>
      <c r="B80" s="28"/>
      <c r="C80" s="10"/>
      <c r="D80" s="10"/>
      <c r="E80" s="10" t="str">
        <f t="shared" si="0"/>
        <v/>
      </c>
      <c r="F80" s="10" t="str">
        <f t="shared" si="1"/>
        <v/>
      </c>
      <c r="G80" s="21"/>
      <c r="H80" s="21"/>
      <c r="I80" s="21"/>
      <c r="J80" s="29"/>
      <c r="K80" s="21"/>
      <c r="L80" s="30"/>
      <c r="M80" s="21"/>
      <c r="N80" s="21"/>
      <c r="O80" s="21"/>
      <c r="P80" s="28"/>
      <c r="Q80" s="21"/>
      <c r="R80" s="21"/>
      <c r="S80" s="21"/>
      <c r="T80" s="21"/>
      <c r="U80" s="21"/>
      <c r="V80" s="21"/>
    </row>
    <row r="81" spans="1:22" x14ac:dyDescent="0.2">
      <c r="A81" s="21"/>
      <c r="B81" s="28"/>
      <c r="C81" s="10"/>
      <c r="D81" s="10"/>
      <c r="E81" s="10" t="str">
        <f t="shared" si="0"/>
        <v/>
      </c>
      <c r="F81" s="10" t="str">
        <f t="shared" si="1"/>
        <v/>
      </c>
      <c r="G81" s="21"/>
      <c r="H81" s="21"/>
      <c r="I81" s="21"/>
      <c r="J81" s="29"/>
      <c r="K81" s="21"/>
      <c r="L81" s="30"/>
      <c r="M81" s="21"/>
      <c r="N81" s="21"/>
      <c r="O81" s="21"/>
      <c r="P81" s="28"/>
      <c r="Q81" s="21"/>
      <c r="R81" s="21"/>
      <c r="S81" s="21"/>
      <c r="T81" s="21"/>
      <c r="U81" s="21"/>
      <c r="V81" s="21"/>
    </row>
    <row r="82" spans="1:22" x14ac:dyDescent="0.2">
      <c r="A82" s="21"/>
      <c r="B82" s="28"/>
      <c r="C82" s="10"/>
      <c r="D82" s="10"/>
      <c r="E82" s="10" t="str">
        <f t="shared" si="0"/>
        <v/>
      </c>
      <c r="F82" s="10" t="str">
        <f t="shared" si="1"/>
        <v/>
      </c>
      <c r="G82" s="21"/>
      <c r="H82" s="21"/>
      <c r="I82" s="21"/>
      <c r="J82" s="29"/>
      <c r="K82" s="21"/>
      <c r="L82" s="30"/>
      <c r="M82" s="21"/>
      <c r="N82" s="21"/>
      <c r="O82" s="21"/>
      <c r="P82" s="28"/>
      <c r="Q82" s="21"/>
      <c r="R82" s="21"/>
      <c r="S82" s="21"/>
      <c r="T82" s="21"/>
      <c r="U82" s="21"/>
      <c r="V82" s="21"/>
    </row>
    <row r="83" spans="1:22" x14ac:dyDescent="0.2">
      <c r="A83" s="21"/>
      <c r="B83" s="28"/>
      <c r="C83" s="10"/>
      <c r="D83" s="10"/>
      <c r="E83" s="10" t="str">
        <f t="shared" si="0"/>
        <v/>
      </c>
      <c r="F83" s="10" t="str">
        <f t="shared" si="1"/>
        <v/>
      </c>
      <c r="G83" s="21"/>
      <c r="H83" s="21"/>
      <c r="I83" s="21"/>
      <c r="J83" s="29"/>
      <c r="K83" s="21"/>
      <c r="L83" s="30"/>
      <c r="M83" s="21"/>
      <c r="N83" s="21"/>
      <c r="O83" s="21"/>
      <c r="P83" s="28"/>
      <c r="Q83" s="21"/>
      <c r="R83" s="21"/>
      <c r="S83" s="21"/>
      <c r="T83" s="21"/>
      <c r="U83" s="21"/>
      <c r="V83" s="21"/>
    </row>
    <row r="84" spans="1:22" x14ac:dyDescent="0.2">
      <c r="A84" s="21"/>
      <c r="B84" s="28"/>
      <c r="C84" s="10"/>
      <c r="D84" s="10"/>
      <c r="E84" s="10" t="str">
        <f t="shared" si="0"/>
        <v/>
      </c>
      <c r="F84" s="10" t="str">
        <f t="shared" si="1"/>
        <v/>
      </c>
      <c r="G84" s="21"/>
      <c r="H84" s="21"/>
      <c r="I84" s="21"/>
      <c r="J84" s="29"/>
      <c r="K84" s="21"/>
      <c r="L84" s="30"/>
      <c r="M84" s="21"/>
      <c r="N84" s="21"/>
      <c r="O84" s="21"/>
      <c r="P84" s="28"/>
      <c r="Q84" s="21"/>
      <c r="R84" s="21"/>
      <c r="S84" s="21"/>
      <c r="T84" s="21"/>
      <c r="U84" s="21"/>
      <c r="V84" s="21"/>
    </row>
    <row r="85" spans="1:22" x14ac:dyDescent="0.2">
      <c r="A85" s="21"/>
      <c r="B85" s="28"/>
      <c r="C85" s="10"/>
      <c r="D85" s="10"/>
      <c r="E85" s="10" t="str">
        <f t="shared" si="0"/>
        <v/>
      </c>
      <c r="F85" s="10" t="str">
        <f t="shared" si="1"/>
        <v/>
      </c>
      <c r="G85" s="21"/>
      <c r="H85" s="21"/>
      <c r="I85" s="21"/>
      <c r="J85" s="29"/>
      <c r="K85" s="21"/>
      <c r="L85" s="30"/>
      <c r="M85" s="21"/>
      <c r="N85" s="21"/>
      <c r="O85" s="21"/>
      <c r="P85" s="28"/>
      <c r="Q85" s="21"/>
      <c r="R85" s="21"/>
      <c r="S85" s="21"/>
      <c r="T85" s="21"/>
      <c r="U85" s="21"/>
      <c r="V85" s="21"/>
    </row>
    <row r="86" spans="1:22" x14ac:dyDescent="0.2">
      <c r="A86" s="21"/>
      <c r="B86" s="28"/>
      <c r="C86" s="10"/>
      <c r="D86" s="10"/>
      <c r="E86" s="10" t="str">
        <f t="shared" si="0"/>
        <v/>
      </c>
      <c r="F86" s="10" t="str">
        <f t="shared" si="1"/>
        <v/>
      </c>
      <c r="G86" s="21"/>
      <c r="H86" s="21"/>
      <c r="I86" s="21"/>
      <c r="J86" s="29"/>
      <c r="K86" s="21"/>
      <c r="L86" s="30"/>
      <c r="M86" s="21"/>
      <c r="N86" s="21"/>
      <c r="O86" s="21"/>
      <c r="P86" s="28"/>
      <c r="Q86" s="21"/>
      <c r="R86" s="21"/>
      <c r="S86" s="21"/>
      <c r="T86" s="21"/>
      <c r="U86" s="21"/>
      <c r="V86" s="21"/>
    </row>
    <row r="87" spans="1:22" x14ac:dyDescent="0.2">
      <c r="A87" s="21"/>
      <c r="B87" s="28"/>
      <c r="C87" s="10"/>
      <c r="D87" s="10"/>
      <c r="E87" s="10" t="str">
        <f t="shared" ref="E87:E90" si="2">ASC(PHONETIC(C87))</f>
        <v/>
      </c>
      <c r="F87" s="10" t="str">
        <f t="shared" ref="F87:F90" si="3">ASC(PHONETIC(D87))</f>
        <v/>
      </c>
      <c r="G87" s="21"/>
      <c r="H87" s="21"/>
      <c r="I87" s="21"/>
      <c r="J87" s="29"/>
      <c r="K87" s="21"/>
      <c r="L87" s="30"/>
      <c r="M87" s="21"/>
      <c r="N87" s="21"/>
      <c r="O87" s="21"/>
      <c r="P87" s="28"/>
      <c r="Q87" s="21"/>
      <c r="R87" s="21"/>
      <c r="S87" s="21"/>
      <c r="T87" s="21"/>
      <c r="U87" s="21"/>
      <c r="V87" s="21"/>
    </row>
    <row r="88" spans="1:22" x14ac:dyDescent="0.2">
      <c r="A88" s="21"/>
      <c r="B88" s="28"/>
      <c r="C88" s="10"/>
      <c r="D88" s="10"/>
      <c r="E88" s="10" t="str">
        <f t="shared" si="2"/>
        <v/>
      </c>
      <c r="F88" s="10" t="str">
        <f t="shared" si="3"/>
        <v/>
      </c>
      <c r="G88" s="21"/>
      <c r="H88" s="21"/>
      <c r="I88" s="21"/>
      <c r="J88" s="29"/>
      <c r="K88" s="21"/>
      <c r="L88" s="30"/>
      <c r="M88" s="21"/>
      <c r="N88" s="21"/>
      <c r="O88" s="21"/>
      <c r="P88" s="28"/>
      <c r="Q88" s="21"/>
      <c r="R88" s="21"/>
      <c r="S88" s="21"/>
      <c r="T88" s="21"/>
      <c r="U88" s="21"/>
      <c r="V88" s="21"/>
    </row>
    <row r="89" spans="1:22" x14ac:dyDescent="0.2">
      <c r="A89" s="21"/>
      <c r="B89" s="28"/>
      <c r="C89" s="21"/>
      <c r="D89" s="21"/>
      <c r="E89" s="10" t="str">
        <f t="shared" si="2"/>
        <v/>
      </c>
      <c r="F89" s="10" t="str">
        <f t="shared" si="3"/>
        <v/>
      </c>
      <c r="G89" s="21"/>
      <c r="H89" s="21"/>
      <c r="I89" s="21"/>
      <c r="J89" s="29"/>
      <c r="K89" s="21"/>
      <c r="L89" s="30"/>
      <c r="M89" s="21"/>
      <c r="N89" s="21"/>
      <c r="O89" s="21"/>
      <c r="P89" s="28"/>
      <c r="Q89" s="21"/>
      <c r="R89" s="21"/>
      <c r="S89" s="21"/>
      <c r="T89" s="21"/>
      <c r="U89" s="21"/>
      <c r="V89" s="21"/>
    </row>
    <row r="90" spans="1:22" x14ac:dyDescent="0.2">
      <c r="A90" s="21"/>
      <c r="B90" s="28" t="s">
        <v>4656</v>
      </c>
      <c r="C90" s="21"/>
      <c r="D90" s="21"/>
      <c r="E90" s="10" t="str">
        <f t="shared" si="2"/>
        <v/>
      </c>
      <c r="F90" s="10" t="str">
        <f t="shared" si="3"/>
        <v/>
      </c>
      <c r="G90" s="21"/>
      <c r="H90" s="21"/>
      <c r="I90" s="21"/>
      <c r="J90" s="29"/>
      <c r="K90" s="21"/>
      <c r="L90" s="30"/>
      <c r="M90" s="21"/>
      <c r="N90" s="21"/>
      <c r="O90" s="21"/>
      <c r="P90" s="28"/>
      <c r="Q90" s="21"/>
      <c r="R90" s="21"/>
      <c r="S90" s="21"/>
      <c r="T90" s="21"/>
      <c r="U90" s="21"/>
      <c r="V90" s="21"/>
    </row>
  </sheetData>
  <mergeCells count="17">
    <mergeCell ref="M19:O19"/>
    <mergeCell ref="Q19:S19"/>
    <mergeCell ref="U20:V20"/>
    <mergeCell ref="A5:I5"/>
    <mergeCell ref="D20:I20"/>
    <mergeCell ref="A1:L2"/>
    <mergeCell ref="G18:J18"/>
    <mergeCell ref="D7:G7"/>
    <mergeCell ref="D8:G8"/>
    <mergeCell ref="D9:G9"/>
    <mergeCell ref="D10:G10"/>
    <mergeCell ref="A15:F15"/>
    <mergeCell ref="A6:B11"/>
    <mergeCell ref="D6:G6"/>
    <mergeCell ref="D11:G11"/>
    <mergeCell ref="A12:A14"/>
    <mergeCell ref="A16:J16"/>
  </mergeCells>
  <phoneticPr fontId="1"/>
  <dataValidations count="7">
    <dataValidation imeMode="off" allowBlank="1" showInputMessage="1" showErrorMessage="1" sqref="G22:I63 Q22:V63 M22:O63" xr:uid="{AAEAF3CF-FBDD-461E-A99D-9D452B4D8CAA}"/>
    <dataValidation type="list" allowBlank="1" showInputMessage="1" showErrorMessage="1" sqref="J22:J90" xr:uid="{54B11099-19AB-4A4E-A608-2986A1BADEAE}">
      <formula1>$X$2:$X$3</formula1>
    </dataValidation>
    <dataValidation type="list" allowBlank="1" showInputMessage="1" showErrorMessage="1" sqref="P26:P90 P22 P24" xr:uid="{7DD2FE40-7108-43C0-AAF8-4E4C976E27B9}">
      <formula1>INDIRECT($B22)</formula1>
    </dataValidation>
    <dataValidation type="list" allowBlank="1" showInputMessage="1" showErrorMessage="1" sqref="P23" xr:uid="{F588DF59-3694-4DFE-B3E5-7DD8B2387650}">
      <formula1>INDIRECT($B25)</formula1>
    </dataValidation>
    <dataValidation type="list" allowBlank="1" showInputMessage="1" showErrorMessage="1" sqref="P25" xr:uid="{DD42E87E-7683-4D72-B97A-44D822AEEE60}">
      <formula1>INDIRECT(#REF!)</formula1>
    </dataValidation>
    <dataValidation type="list" allowBlank="1" showInputMessage="1" showErrorMessage="1" sqref="B22:B90" xr:uid="{E5C47CEA-8FA9-4189-84BC-D58FD2EAA210}">
      <formula1>$W$2</formula1>
    </dataValidation>
    <dataValidation type="list" allowBlank="1" showInputMessage="1" showErrorMessage="1" sqref="L22:L90" xr:uid="{A481FDC3-7FB8-4772-9AFA-315CC19CCF9D}">
      <formula1>オープン男子</formula1>
    </dataValidation>
  </dataValidations>
  <pageMargins left="0.11811023622047245" right="0.11811023622047245" top="0.35433070866141736" bottom="0.35433070866141736" header="0.31496062992125984" footer="0.31496062992125984"/>
  <pageSetup paperSize="9" scale="70" orientation="landscape"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F8C29-B571-403F-8BB8-A19F142C425E}">
  <sheetPr>
    <tabColor rgb="FF00B050"/>
  </sheetPr>
  <dimension ref="A1:H23"/>
  <sheetViews>
    <sheetView workbookViewId="0">
      <selection activeCell="D2" sqref="D2"/>
    </sheetView>
  </sheetViews>
  <sheetFormatPr defaultRowHeight="13" x14ac:dyDescent="0.2"/>
  <cols>
    <col min="1" max="1" width="12.6328125" customWidth="1"/>
    <col min="2" max="5" width="15.54296875" customWidth="1"/>
    <col min="6" max="7" width="12.54296875" customWidth="1"/>
    <col min="8" max="8" width="15.54296875" customWidth="1"/>
  </cols>
  <sheetData>
    <row r="1" spans="1:8" x14ac:dyDescent="0.2">
      <c r="A1" s="4" t="s">
        <v>45</v>
      </c>
      <c r="B1" s="4" t="s">
        <v>26</v>
      </c>
      <c r="C1" s="4" t="s">
        <v>79</v>
      </c>
      <c r="D1" s="4" t="s">
        <v>80</v>
      </c>
      <c r="E1" s="4" t="s">
        <v>80</v>
      </c>
      <c r="F1" s="4" t="s">
        <v>39</v>
      </c>
      <c r="G1" s="4" t="s">
        <v>50</v>
      </c>
      <c r="H1" s="5" t="s">
        <v>81</v>
      </c>
    </row>
    <row r="2" spans="1:8" x14ac:dyDescent="0.2">
      <c r="A2" s="7">
        <f>エントリーシート!B22</f>
        <v>0</v>
      </c>
      <c r="B2" s="7">
        <f>エントリーシート!C22</f>
        <v>0</v>
      </c>
      <c r="C2" s="7">
        <f>エントリーシート!D22</f>
        <v>0</v>
      </c>
      <c r="D2" s="7" t="str">
        <f>エントリーシート!E22</f>
        <v/>
      </c>
      <c r="E2" s="7" t="str">
        <f>エントリーシート!F22</f>
        <v/>
      </c>
      <c r="F2" s="3">
        <f>エントリーシート!J22</f>
        <v>0</v>
      </c>
      <c r="G2" s="3">
        <f>エントリーシート!K22</f>
        <v>0</v>
      </c>
      <c r="H2" s="7">
        <f>エントリーシート!L23</f>
        <v>0</v>
      </c>
    </row>
    <row r="3" spans="1:8" x14ac:dyDescent="0.2">
      <c r="A3" s="7">
        <f>エントリーシート!B23</f>
        <v>0</v>
      </c>
      <c r="B3" s="7">
        <f>エントリーシート!C23</f>
        <v>0</v>
      </c>
      <c r="C3" s="7">
        <f>エントリーシート!D23</f>
        <v>0</v>
      </c>
      <c r="D3" s="7" t="str">
        <f>エントリーシート!E23</f>
        <v/>
      </c>
      <c r="E3" s="7" t="str">
        <f>エントリーシート!F23</f>
        <v/>
      </c>
      <c r="F3" s="3">
        <f>エントリーシート!J23</f>
        <v>0</v>
      </c>
      <c r="G3" s="3">
        <f>エントリーシート!K23</f>
        <v>0</v>
      </c>
      <c r="H3" s="7" t="e">
        <f>エントリーシート!#REF!</f>
        <v>#REF!</v>
      </c>
    </row>
    <row r="4" spans="1:8" x14ac:dyDescent="0.2">
      <c r="A4" s="7">
        <f>エントリーシート!B24</f>
        <v>0</v>
      </c>
      <c r="B4" s="7">
        <f>エントリーシート!C24</f>
        <v>0</v>
      </c>
      <c r="C4" s="7">
        <f>エントリーシート!D24</f>
        <v>0</v>
      </c>
      <c r="D4" s="7" t="str">
        <f>エントリーシート!E24</f>
        <v/>
      </c>
      <c r="E4" s="7" t="str">
        <f>エントリーシート!F24</f>
        <v/>
      </c>
      <c r="F4" s="3">
        <f>エントリーシート!J24</f>
        <v>0</v>
      </c>
      <c r="G4" s="3">
        <f>エントリーシート!K24</f>
        <v>0</v>
      </c>
      <c r="H4" s="7">
        <f>エントリーシート!L24</f>
        <v>0</v>
      </c>
    </row>
    <row r="5" spans="1:8" x14ac:dyDescent="0.2">
      <c r="A5" s="7">
        <f>エントリーシート!B25</f>
        <v>0</v>
      </c>
      <c r="B5" s="7">
        <f>エントリーシート!C25</f>
        <v>0</v>
      </c>
      <c r="C5" s="7">
        <f>エントリーシート!D25</f>
        <v>0</v>
      </c>
      <c r="D5" s="7" t="str">
        <f>エントリーシート!E25</f>
        <v/>
      </c>
      <c r="E5" s="7" t="str">
        <f>エントリーシート!F25</f>
        <v/>
      </c>
      <c r="F5" s="3">
        <f>エントリーシート!J25</f>
        <v>0</v>
      </c>
      <c r="G5" s="3">
        <f>エントリーシート!K25</f>
        <v>0</v>
      </c>
      <c r="H5" s="7">
        <f>エントリーシート!L25</f>
        <v>0</v>
      </c>
    </row>
    <row r="6" spans="1:8" x14ac:dyDescent="0.2">
      <c r="A6" s="7">
        <f>エントリーシート!B26</f>
        <v>0</v>
      </c>
      <c r="B6" s="7">
        <f>エントリーシート!C26</f>
        <v>0</v>
      </c>
      <c r="C6" s="7">
        <f>エントリーシート!D26</f>
        <v>0</v>
      </c>
      <c r="D6" s="7" t="str">
        <f>エントリーシート!E26</f>
        <v/>
      </c>
      <c r="E6" s="7" t="str">
        <f>エントリーシート!F26</f>
        <v/>
      </c>
      <c r="F6" s="3">
        <f>エントリーシート!J26</f>
        <v>0</v>
      </c>
      <c r="G6" s="3">
        <f>エントリーシート!K26</f>
        <v>0</v>
      </c>
      <c r="H6" s="7">
        <f>エントリーシート!L26</f>
        <v>0</v>
      </c>
    </row>
    <row r="7" spans="1:8" x14ac:dyDescent="0.2">
      <c r="A7" s="7">
        <f>エントリーシート!B27</f>
        <v>0</v>
      </c>
      <c r="B7" s="7">
        <f>エントリーシート!C27</f>
        <v>0</v>
      </c>
      <c r="C7" s="7">
        <f>エントリーシート!D27</f>
        <v>0</v>
      </c>
      <c r="D7" s="7" t="str">
        <f>エントリーシート!E27</f>
        <v/>
      </c>
      <c r="E7" s="7" t="str">
        <f>エントリーシート!F27</f>
        <v/>
      </c>
      <c r="F7" s="3">
        <f>エントリーシート!J27</f>
        <v>0</v>
      </c>
      <c r="G7" s="3">
        <f>エントリーシート!K27</f>
        <v>0</v>
      </c>
      <c r="H7" s="7">
        <f>エントリーシート!L27</f>
        <v>0</v>
      </c>
    </row>
    <row r="8" spans="1:8" x14ac:dyDescent="0.2">
      <c r="A8" s="7">
        <f>エントリーシート!B28</f>
        <v>0</v>
      </c>
      <c r="B8" s="7">
        <f>エントリーシート!C28</f>
        <v>0</v>
      </c>
      <c r="C8" s="7">
        <f>エントリーシート!D28</f>
        <v>0</v>
      </c>
      <c r="D8" s="7" t="str">
        <f>エントリーシート!E28</f>
        <v/>
      </c>
      <c r="E8" s="7" t="str">
        <f>エントリーシート!F28</f>
        <v/>
      </c>
      <c r="F8" s="3">
        <f>エントリーシート!J28</f>
        <v>0</v>
      </c>
      <c r="G8" s="3">
        <f>エントリーシート!K28</f>
        <v>0</v>
      </c>
      <c r="H8" s="7">
        <f>エントリーシート!L28</f>
        <v>0</v>
      </c>
    </row>
    <row r="9" spans="1:8" x14ac:dyDescent="0.2">
      <c r="A9" s="7">
        <f>エントリーシート!B29</f>
        <v>0</v>
      </c>
      <c r="B9" s="7">
        <f>エントリーシート!C29</f>
        <v>0</v>
      </c>
      <c r="C9" s="7">
        <f>エントリーシート!D29</f>
        <v>0</v>
      </c>
      <c r="D9" s="7" t="str">
        <f>エントリーシート!E29</f>
        <v/>
      </c>
      <c r="E9" s="7" t="str">
        <f>エントリーシート!F29</f>
        <v/>
      </c>
      <c r="F9" s="3">
        <f>エントリーシート!J29</f>
        <v>0</v>
      </c>
      <c r="G9" s="3">
        <f>エントリーシート!K29</f>
        <v>0</v>
      </c>
      <c r="H9" s="7">
        <f>エントリーシート!L29</f>
        <v>0</v>
      </c>
    </row>
    <row r="10" spans="1:8" x14ac:dyDescent="0.2">
      <c r="A10" s="7">
        <f>エントリーシート!B30</f>
        <v>0</v>
      </c>
      <c r="B10" s="7">
        <f>エントリーシート!C30</f>
        <v>0</v>
      </c>
      <c r="C10" s="7">
        <f>エントリーシート!D30</f>
        <v>0</v>
      </c>
      <c r="D10" s="7" t="str">
        <f>エントリーシート!E30</f>
        <v/>
      </c>
      <c r="E10" s="7" t="str">
        <f>エントリーシート!F30</f>
        <v/>
      </c>
      <c r="F10" s="3">
        <f>エントリーシート!J30</f>
        <v>0</v>
      </c>
      <c r="G10" s="3">
        <f>エントリーシート!K30</f>
        <v>0</v>
      </c>
      <c r="H10" s="7">
        <f>エントリーシート!L30</f>
        <v>0</v>
      </c>
    </row>
    <row r="11" spans="1:8" x14ac:dyDescent="0.2">
      <c r="A11" s="7">
        <f>エントリーシート!B31</f>
        <v>0</v>
      </c>
      <c r="B11" s="7">
        <f>エントリーシート!C31</f>
        <v>0</v>
      </c>
      <c r="C11" s="7">
        <f>エントリーシート!D31</f>
        <v>0</v>
      </c>
      <c r="D11" s="7" t="str">
        <f>エントリーシート!E31</f>
        <v/>
      </c>
      <c r="E11" s="7" t="str">
        <f>エントリーシート!F31</f>
        <v/>
      </c>
      <c r="F11" s="3">
        <f>エントリーシート!J31</f>
        <v>0</v>
      </c>
      <c r="G11" s="3">
        <f>エントリーシート!K31</f>
        <v>0</v>
      </c>
      <c r="H11" s="7">
        <f>エントリーシート!L31</f>
        <v>0</v>
      </c>
    </row>
    <row r="12" spans="1:8" x14ac:dyDescent="0.2">
      <c r="A12" s="7">
        <f>エントリーシート!B32</f>
        <v>0</v>
      </c>
      <c r="B12" s="7">
        <f>エントリーシート!C32</f>
        <v>0</v>
      </c>
      <c r="C12" s="7">
        <f>エントリーシート!D32</f>
        <v>0</v>
      </c>
      <c r="D12" s="7" t="str">
        <f>エントリーシート!E32</f>
        <v/>
      </c>
      <c r="E12" s="7" t="str">
        <f>エントリーシート!F32</f>
        <v/>
      </c>
      <c r="F12" s="3">
        <f>エントリーシート!J32</f>
        <v>0</v>
      </c>
      <c r="G12" s="3">
        <f>エントリーシート!K32</f>
        <v>0</v>
      </c>
      <c r="H12" s="7">
        <f>エントリーシート!L32</f>
        <v>0</v>
      </c>
    </row>
    <row r="13" spans="1:8" x14ac:dyDescent="0.2">
      <c r="A13" s="7">
        <f>エントリーシート!B33</f>
        <v>0</v>
      </c>
      <c r="B13" s="7">
        <f>エントリーシート!C33</f>
        <v>0</v>
      </c>
      <c r="C13" s="7">
        <f>エントリーシート!D33</f>
        <v>0</v>
      </c>
      <c r="D13" s="7" t="str">
        <f>エントリーシート!E33</f>
        <v/>
      </c>
      <c r="E13" s="7" t="str">
        <f>エントリーシート!F33</f>
        <v/>
      </c>
      <c r="F13" s="3">
        <f>エントリーシート!J33</f>
        <v>0</v>
      </c>
      <c r="G13" s="3">
        <f>エントリーシート!K33</f>
        <v>0</v>
      </c>
      <c r="H13" s="7">
        <f>エントリーシート!L33</f>
        <v>0</v>
      </c>
    </row>
    <row r="14" spans="1:8" x14ac:dyDescent="0.2">
      <c r="A14" s="7">
        <f>エントリーシート!B34</f>
        <v>0</v>
      </c>
      <c r="B14" s="7">
        <f>エントリーシート!C34</f>
        <v>0</v>
      </c>
      <c r="C14" s="7">
        <f>エントリーシート!D34</f>
        <v>0</v>
      </c>
      <c r="D14" s="7" t="str">
        <f>エントリーシート!E34</f>
        <v/>
      </c>
      <c r="E14" s="7" t="str">
        <f>エントリーシート!F34</f>
        <v/>
      </c>
      <c r="F14" s="3">
        <f>エントリーシート!J34</f>
        <v>0</v>
      </c>
      <c r="G14" s="3">
        <f>エントリーシート!K34</f>
        <v>0</v>
      </c>
      <c r="H14" s="7">
        <f>エントリーシート!L34</f>
        <v>0</v>
      </c>
    </row>
    <row r="15" spans="1:8" x14ac:dyDescent="0.2">
      <c r="A15" s="7">
        <f>エントリーシート!B35</f>
        <v>0</v>
      </c>
      <c r="B15" s="7">
        <f>エントリーシート!C35</f>
        <v>0</v>
      </c>
      <c r="C15" s="7">
        <f>エントリーシート!D35</f>
        <v>0</v>
      </c>
      <c r="D15" s="7" t="str">
        <f>エントリーシート!E35</f>
        <v/>
      </c>
      <c r="E15" s="7" t="str">
        <f>エントリーシート!F35</f>
        <v/>
      </c>
      <c r="F15" s="3">
        <f>エントリーシート!J35</f>
        <v>0</v>
      </c>
      <c r="G15" s="3">
        <f>エントリーシート!K35</f>
        <v>0</v>
      </c>
      <c r="H15" s="7">
        <f>エントリーシート!L35</f>
        <v>0</v>
      </c>
    </row>
    <row r="16" spans="1:8" x14ac:dyDescent="0.2">
      <c r="A16" s="7">
        <f>エントリーシート!B36</f>
        <v>0</v>
      </c>
      <c r="B16" s="7">
        <f>エントリーシート!C36</f>
        <v>0</v>
      </c>
      <c r="C16" s="7">
        <f>エントリーシート!D36</f>
        <v>0</v>
      </c>
      <c r="D16" s="7" t="str">
        <f>エントリーシート!E36</f>
        <v/>
      </c>
      <c r="E16" s="7" t="str">
        <f>エントリーシート!F36</f>
        <v/>
      </c>
      <c r="F16" s="3">
        <f>エントリーシート!J36</f>
        <v>0</v>
      </c>
      <c r="G16" s="3">
        <f>エントリーシート!K36</f>
        <v>0</v>
      </c>
      <c r="H16" s="7">
        <f>エントリーシート!L36</f>
        <v>0</v>
      </c>
    </row>
    <row r="17" spans="1:8" x14ac:dyDescent="0.2">
      <c r="A17" s="7">
        <f>エントリーシート!B37</f>
        <v>0</v>
      </c>
      <c r="B17" s="7">
        <f>エントリーシート!C37</f>
        <v>0</v>
      </c>
      <c r="C17" s="7">
        <f>エントリーシート!D37</f>
        <v>0</v>
      </c>
      <c r="D17" s="7" t="str">
        <f>エントリーシート!E37</f>
        <v/>
      </c>
      <c r="E17" s="7" t="str">
        <f>エントリーシート!F37</f>
        <v/>
      </c>
      <c r="F17" s="3">
        <f>エントリーシート!J37</f>
        <v>0</v>
      </c>
      <c r="G17" s="3">
        <f>エントリーシート!K37</f>
        <v>0</v>
      </c>
      <c r="H17" s="7">
        <f>エントリーシート!L37</f>
        <v>0</v>
      </c>
    </row>
    <row r="18" spans="1:8" x14ac:dyDescent="0.2">
      <c r="A18" s="7">
        <f>エントリーシート!B38</f>
        <v>0</v>
      </c>
      <c r="B18" s="7">
        <f>エントリーシート!C38</f>
        <v>0</v>
      </c>
      <c r="C18" s="7">
        <f>エントリーシート!D38</f>
        <v>0</v>
      </c>
      <c r="D18" s="7" t="str">
        <f>エントリーシート!E38</f>
        <v/>
      </c>
      <c r="E18" s="7" t="str">
        <f>エントリーシート!F38</f>
        <v/>
      </c>
      <c r="F18" s="3">
        <f>エントリーシート!J38</f>
        <v>0</v>
      </c>
      <c r="G18" s="3">
        <f>エントリーシート!K38</f>
        <v>0</v>
      </c>
      <c r="H18" s="7">
        <f>エントリーシート!L38</f>
        <v>0</v>
      </c>
    </row>
    <row r="19" spans="1:8" x14ac:dyDescent="0.2">
      <c r="A19" s="7">
        <f>エントリーシート!B39</f>
        <v>0</v>
      </c>
      <c r="B19" s="7">
        <f>エントリーシート!C39</f>
        <v>0</v>
      </c>
      <c r="C19" s="7">
        <f>エントリーシート!D39</f>
        <v>0</v>
      </c>
      <c r="D19" s="7" t="str">
        <f>エントリーシート!E39</f>
        <v/>
      </c>
      <c r="E19" s="7" t="str">
        <f>エントリーシート!F39</f>
        <v/>
      </c>
      <c r="F19" s="3">
        <f>エントリーシート!J39</f>
        <v>0</v>
      </c>
      <c r="G19" s="3">
        <f>エントリーシート!K39</f>
        <v>0</v>
      </c>
      <c r="H19" s="7">
        <f>エントリーシート!L39</f>
        <v>0</v>
      </c>
    </row>
    <row r="20" spans="1:8" x14ac:dyDescent="0.2">
      <c r="A20" s="7">
        <f>エントリーシート!B40</f>
        <v>0</v>
      </c>
      <c r="B20" s="7">
        <f>エントリーシート!C40</f>
        <v>0</v>
      </c>
      <c r="C20" s="7">
        <f>エントリーシート!D40</f>
        <v>0</v>
      </c>
      <c r="D20" s="7" t="str">
        <f>エントリーシート!E40</f>
        <v/>
      </c>
      <c r="E20" s="7" t="str">
        <f>エントリーシート!F40</f>
        <v/>
      </c>
      <c r="F20" s="3">
        <f>エントリーシート!J40</f>
        <v>0</v>
      </c>
      <c r="G20" s="3">
        <f>エントリーシート!K40</f>
        <v>0</v>
      </c>
      <c r="H20" s="7">
        <f>エントリーシート!L40</f>
        <v>0</v>
      </c>
    </row>
    <row r="21" spans="1:8" x14ac:dyDescent="0.2">
      <c r="A21" s="7">
        <f>エントリーシート!B41</f>
        <v>0</v>
      </c>
      <c r="B21" s="7">
        <f>エントリーシート!C41</f>
        <v>0</v>
      </c>
      <c r="C21" s="7">
        <f>エントリーシート!D41</f>
        <v>0</v>
      </c>
      <c r="D21" s="7" t="str">
        <f>エントリーシート!E41</f>
        <v/>
      </c>
      <c r="E21" s="7" t="str">
        <f>エントリーシート!F41</f>
        <v/>
      </c>
      <c r="F21" s="3">
        <f>エントリーシート!J41</f>
        <v>0</v>
      </c>
      <c r="G21" s="3">
        <f>エントリーシート!K41</f>
        <v>0</v>
      </c>
      <c r="H21" s="7">
        <f>エントリーシート!L41</f>
        <v>0</v>
      </c>
    </row>
    <row r="22" spans="1:8" x14ac:dyDescent="0.2">
      <c r="A22" s="7">
        <f>エントリーシート!B42</f>
        <v>0</v>
      </c>
      <c r="B22" s="7">
        <f>エントリーシート!C42</f>
        <v>0</v>
      </c>
      <c r="C22" s="7">
        <f>エントリーシート!D42</f>
        <v>0</v>
      </c>
      <c r="D22" s="7" t="str">
        <f>エントリーシート!E42</f>
        <v/>
      </c>
      <c r="E22" s="7" t="str">
        <f>エントリーシート!F42</f>
        <v/>
      </c>
      <c r="F22" s="3">
        <f>エントリーシート!J42</f>
        <v>0</v>
      </c>
      <c r="G22" s="3">
        <f>エントリーシート!K42</f>
        <v>0</v>
      </c>
      <c r="H22" s="7">
        <f>エントリーシート!L42</f>
        <v>0</v>
      </c>
    </row>
    <row r="23" spans="1:8" x14ac:dyDescent="0.2">
      <c r="A23" s="7">
        <f>エントリーシート!B43</f>
        <v>0</v>
      </c>
      <c r="B23" s="7">
        <f>エントリーシート!C43</f>
        <v>0</v>
      </c>
      <c r="C23" s="7">
        <f>エントリーシート!D43</f>
        <v>0</v>
      </c>
      <c r="D23" s="7" t="str">
        <f>エントリーシート!E43</f>
        <v/>
      </c>
      <c r="E23" s="7" t="str">
        <f>エントリーシート!F43</f>
        <v/>
      </c>
      <c r="F23" s="3">
        <f>エントリーシート!J43</f>
        <v>0</v>
      </c>
      <c r="G23" s="3">
        <f>エントリーシート!K43</f>
        <v>0</v>
      </c>
      <c r="H23" s="7">
        <f>エントリーシート!L43</f>
        <v>0</v>
      </c>
    </row>
  </sheetData>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3A851-EA00-4C29-9C5F-1D12AB25892E}">
  <sheetPr>
    <tabColor rgb="FF00B050"/>
  </sheetPr>
  <dimension ref="A2:G3"/>
  <sheetViews>
    <sheetView workbookViewId="0">
      <selection activeCell="H3" sqref="H3"/>
    </sheetView>
  </sheetViews>
  <sheetFormatPr defaultRowHeight="13" x14ac:dyDescent="0.2"/>
  <cols>
    <col min="1" max="1" width="12.7265625" customWidth="1"/>
  </cols>
  <sheetData>
    <row r="2" spans="1:7" x14ac:dyDescent="0.2">
      <c r="A2" s="3" t="s">
        <v>84</v>
      </c>
      <c r="B2" s="3" t="s">
        <v>64</v>
      </c>
      <c r="C2" s="3" t="s">
        <v>65</v>
      </c>
      <c r="D2" s="3" t="s">
        <v>24</v>
      </c>
      <c r="E2" s="3" t="s">
        <v>67</v>
      </c>
      <c r="F2" s="7" t="s">
        <v>89</v>
      </c>
      <c r="G2" s="7"/>
    </row>
    <row r="3" spans="1:7" x14ac:dyDescent="0.2">
      <c r="A3" s="7">
        <f>エントリーシート!D11</f>
        <v>0</v>
      </c>
      <c r="B3" s="7">
        <f>エントリーシート!D13</f>
        <v>0</v>
      </c>
      <c r="C3" s="7">
        <f>エントリーシート!E13</f>
        <v>0</v>
      </c>
      <c r="D3" s="7">
        <f>エントリーシート!F13</f>
        <v>0</v>
      </c>
      <c r="E3" s="7">
        <f>エントリーシート!G15</f>
        <v>0</v>
      </c>
      <c r="F3" s="7"/>
      <c r="G3" s="7">
        <f>[1]エントリーシート!E12</f>
        <v>0</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1"/>
  <sheetViews>
    <sheetView workbookViewId="0">
      <selection activeCell="L2" sqref="L2:L91"/>
    </sheetView>
  </sheetViews>
  <sheetFormatPr defaultRowHeight="13" x14ac:dyDescent="0.2"/>
  <cols>
    <col min="1" max="1" width="10.90625" customWidth="1"/>
    <col min="2" max="6" width="14.36328125" customWidth="1"/>
    <col min="7" max="9" width="9" style="1"/>
    <col min="10" max="12" width="13.1796875" customWidth="1"/>
  </cols>
  <sheetData>
    <row r="1" spans="1:13" x14ac:dyDescent="0.2">
      <c r="A1" s="4" t="s">
        <v>77</v>
      </c>
      <c r="B1" s="4" t="s">
        <v>78</v>
      </c>
      <c r="C1" s="4" t="s">
        <v>26</v>
      </c>
      <c r="D1" s="4" t="s">
        <v>79</v>
      </c>
      <c r="E1" s="4" t="s">
        <v>80</v>
      </c>
      <c r="F1" s="4" t="s">
        <v>80</v>
      </c>
      <c r="G1" s="4" t="s">
        <v>39</v>
      </c>
      <c r="H1" s="4" t="s">
        <v>59</v>
      </c>
      <c r="I1" s="4" t="s">
        <v>50</v>
      </c>
      <c r="J1" s="5" t="s">
        <v>81</v>
      </c>
      <c r="K1" s="5" t="s">
        <v>81</v>
      </c>
      <c r="L1" s="5" t="s">
        <v>82</v>
      </c>
      <c r="M1" s="6"/>
    </row>
    <row r="2" spans="1:13" x14ac:dyDescent="0.2">
      <c r="A2" s="7">
        <f>エントリーシート!B22</f>
        <v>0</v>
      </c>
      <c r="B2" s="7" t="e">
        <f>エントリーシート!#REF!</f>
        <v>#REF!</v>
      </c>
      <c r="C2" s="7">
        <f>エントリーシート!C22</f>
        <v>0</v>
      </c>
      <c r="D2" s="7">
        <f>エントリーシート!D22</f>
        <v>0</v>
      </c>
      <c r="E2" s="7" t="str">
        <f>エントリーシート!E22</f>
        <v/>
      </c>
      <c r="F2" s="7" t="str">
        <f>エントリーシート!F22</f>
        <v/>
      </c>
      <c r="G2" s="3">
        <f>エントリーシート!J22</f>
        <v>0</v>
      </c>
      <c r="H2" s="9" t="e">
        <f>エントリーシート!#REF!</f>
        <v>#REF!</v>
      </c>
      <c r="I2" s="3">
        <f>エントリーシート!K22</f>
        <v>0</v>
      </c>
      <c r="J2" s="7">
        <f>エントリーシート!L23</f>
        <v>0</v>
      </c>
      <c r="K2" s="7">
        <f>エントリーシート!P22</f>
        <v>0</v>
      </c>
      <c r="L2" s="8">
        <f>エントリーシート!T22</f>
        <v>0</v>
      </c>
      <c r="M2" s="8">
        <f>エントリーシート!T22</f>
        <v>0</v>
      </c>
    </row>
    <row r="3" spans="1:13" x14ac:dyDescent="0.2">
      <c r="A3" s="7">
        <f>エントリーシート!B25</f>
        <v>0</v>
      </c>
      <c r="B3" s="7" t="e">
        <f>エントリーシート!#REF!</f>
        <v>#REF!</v>
      </c>
      <c r="C3" s="7">
        <f>エントリーシート!C23</f>
        <v>0</v>
      </c>
      <c r="D3" s="7">
        <f>エントリーシート!D23</f>
        <v>0</v>
      </c>
      <c r="E3" s="7" t="str">
        <f>エントリーシート!E23</f>
        <v/>
      </c>
      <c r="F3" s="7" t="str">
        <f>エントリーシート!F23</f>
        <v/>
      </c>
      <c r="G3" s="3">
        <f>エントリーシート!J23</f>
        <v>0</v>
      </c>
      <c r="H3" s="9" t="e">
        <f>エントリーシート!#REF!</f>
        <v>#REF!</v>
      </c>
      <c r="I3" s="3">
        <f>エントリーシート!K23</f>
        <v>0</v>
      </c>
      <c r="J3" s="7" t="e">
        <f>エントリーシート!#REF!</f>
        <v>#REF!</v>
      </c>
      <c r="K3" s="7">
        <f>エントリーシート!P23</f>
        <v>0</v>
      </c>
      <c r="L3" s="8">
        <f>エントリーシート!T23</f>
        <v>0</v>
      </c>
      <c r="M3" s="8">
        <f>エントリーシート!T23</f>
        <v>0</v>
      </c>
    </row>
    <row r="4" spans="1:13" x14ac:dyDescent="0.2">
      <c r="A4" s="7">
        <f>エントリーシート!B24</f>
        <v>0</v>
      </c>
      <c r="B4" s="7" t="e">
        <f>エントリーシート!#REF!</f>
        <v>#REF!</v>
      </c>
      <c r="C4" s="7">
        <f>エントリーシート!C24</f>
        <v>0</v>
      </c>
      <c r="D4" s="7">
        <f>エントリーシート!D24</f>
        <v>0</v>
      </c>
      <c r="E4" s="7" t="str">
        <f>エントリーシート!E24</f>
        <v/>
      </c>
      <c r="F4" s="7" t="str">
        <f>エントリーシート!F24</f>
        <v/>
      </c>
      <c r="G4" s="3">
        <f>エントリーシート!J24</f>
        <v>0</v>
      </c>
      <c r="H4" s="9" t="e">
        <f>エントリーシート!#REF!</f>
        <v>#REF!</v>
      </c>
      <c r="I4" s="3">
        <f>エントリーシート!K24</f>
        <v>0</v>
      </c>
      <c r="J4" s="7">
        <f>エントリーシート!L24</f>
        <v>0</v>
      </c>
      <c r="K4" s="7">
        <f>エントリーシート!P24</f>
        <v>0</v>
      </c>
      <c r="L4" s="8">
        <f>エントリーシート!T24</f>
        <v>0</v>
      </c>
      <c r="M4" s="8">
        <f>エントリーシート!T24</f>
        <v>0</v>
      </c>
    </row>
    <row r="5" spans="1:13" x14ac:dyDescent="0.2">
      <c r="A5" s="7" t="e">
        <f>エントリーシート!#REF!</f>
        <v>#REF!</v>
      </c>
      <c r="B5" s="7" t="e">
        <f>エントリーシート!#REF!</f>
        <v>#REF!</v>
      </c>
      <c r="C5" s="7">
        <f>エントリーシート!C25</f>
        <v>0</v>
      </c>
      <c r="D5" s="7">
        <f>エントリーシート!D25</f>
        <v>0</v>
      </c>
      <c r="E5" s="7" t="str">
        <f>エントリーシート!E25</f>
        <v/>
      </c>
      <c r="F5" s="7" t="str">
        <f>エントリーシート!F25</f>
        <v/>
      </c>
      <c r="G5" s="3">
        <f>エントリーシート!J25</f>
        <v>0</v>
      </c>
      <c r="H5" s="9" t="e">
        <f>エントリーシート!#REF!</f>
        <v>#REF!</v>
      </c>
      <c r="I5" s="3">
        <f>エントリーシート!K25</f>
        <v>0</v>
      </c>
      <c r="J5" s="7">
        <f>エントリーシート!L25</f>
        <v>0</v>
      </c>
      <c r="K5" s="7">
        <f>エントリーシート!P25</f>
        <v>0</v>
      </c>
      <c r="L5" s="8">
        <f>エントリーシート!T25</f>
        <v>0</v>
      </c>
      <c r="M5" s="8">
        <f>エントリーシート!T25</f>
        <v>0</v>
      </c>
    </row>
    <row r="6" spans="1:13" x14ac:dyDescent="0.2">
      <c r="A6" s="7">
        <f>エントリーシート!B26</f>
        <v>0</v>
      </c>
      <c r="B6" s="7" t="e">
        <f>エントリーシート!#REF!</f>
        <v>#REF!</v>
      </c>
      <c r="C6" s="7">
        <f>エントリーシート!C26</f>
        <v>0</v>
      </c>
      <c r="D6" s="7">
        <f>エントリーシート!D26</f>
        <v>0</v>
      </c>
      <c r="E6" s="7" t="str">
        <f>エントリーシート!E26</f>
        <v/>
      </c>
      <c r="F6" s="7" t="str">
        <f>エントリーシート!F26</f>
        <v/>
      </c>
      <c r="G6" s="3">
        <f>エントリーシート!J26</f>
        <v>0</v>
      </c>
      <c r="H6" s="9" t="e">
        <f>エントリーシート!#REF!</f>
        <v>#REF!</v>
      </c>
      <c r="I6" s="3">
        <f>エントリーシート!K26</f>
        <v>0</v>
      </c>
      <c r="J6" s="7">
        <f>エントリーシート!L26</f>
        <v>0</v>
      </c>
      <c r="K6" s="7">
        <f>エントリーシート!P26</f>
        <v>0</v>
      </c>
      <c r="L6" s="8">
        <f>エントリーシート!T26</f>
        <v>0</v>
      </c>
      <c r="M6" s="8">
        <f>エントリーシート!T26</f>
        <v>0</v>
      </c>
    </row>
    <row r="7" spans="1:13" x14ac:dyDescent="0.2">
      <c r="A7" s="7">
        <f>エントリーシート!B27</f>
        <v>0</v>
      </c>
      <c r="B7" s="7" t="e">
        <f>エントリーシート!#REF!</f>
        <v>#REF!</v>
      </c>
      <c r="C7" s="7">
        <f>エントリーシート!C27</f>
        <v>0</v>
      </c>
      <c r="D7" s="7">
        <f>エントリーシート!D27</f>
        <v>0</v>
      </c>
      <c r="E7" s="7" t="str">
        <f>エントリーシート!E27</f>
        <v/>
      </c>
      <c r="F7" s="7" t="str">
        <f>エントリーシート!F27</f>
        <v/>
      </c>
      <c r="G7" s="3">
        <f>エントリーシート!J27</f>
        <v>0</v>
      </c>
      <c r="H7" s="9" t="e">
        <f>エントリーシート!#REF!</f>
        <v>#REF!</v>
      </c>
      <c r="I7" s="3">
        <f>エントリーシート!K27</f>
        <v>0</v>
      </c>
      <c r="J7" s="7">
        <f>エントリーシート!L27</f>
        <v>0</v>
      </c>
      <c r="K7" s="7">
        <f>エントリーシート!P27</f>
        <v>0</v>
      </c>
      <c r="L7" s="8">
        <f>エントリーシート!T27</f>
        <v>0</v>
      </c>
      <c r="M7" s="8">
        <f>エントリーシート!T27</f>
        <v>0</v>
      </c>
    </row>
    <row r="8" spans="1:13" x14ac:dyDescent="0.2">
      <c r="A8" s="7">
        <f>エントリーシート!B28</f>
        <v>0</v>
      </c>
      <c r="B8" s="7" t="e">
        <f>エントリーシート!#REF!</f>
        <v>#REF!</v>
      </c>
      <c r="C8" s="7">
        <f>エントリーシート!C28</f>
        <v>0</v>
      </c>
      <c r="D8" s="7">
        <f>エントリーシート!D28</f>
        <v>0</v>
      </c>
      <c r="E8" s="7" t="str">
        <f>エントリーシート!E28</f>
        <v/>
      </c>
      <c r="F8" s="7" t="str">
        <f>エントリーシート!F28</f>
        <v/>
      </c>
      <c r="G8" s="3">
        <f>エントリーシート!J28</f>
        <v>0</v>
      </c>
      <c r="H8" s="9" t="e">
        <f>エントリーシート!#REF!</f>
        <v>#REF!</v>
      </c>
      <c r="I8" s="3">
        <f>エントリーシート!K28</f>
        <v>0</v>
      </c>
      <c r="J8" s="7">
        <f>エントリーシート!L28</f>
        <v>0</v>
      </c>
      <c r="K8" s="7">
        <f>エントリーシート!P28</f>
        <v>0</v>
      </c>
      <c r="L8" s="8">
        <f>エントリーシート!T28</f>
        <v>0</v>
      </c>
      <c r="M8" s="8">
        <f>エントリーシート!T28</f>
        <v>0</v>
      </c>
    </row>
    <row r="9" spans="1:13" x14ac:dyDescent="0.2">
      <c r="A9" s="7">
        <f>エントリーシート!B29</f>
        <v>0</v>
      </c>
      <c r="B9" s="7" t="e">
        <f>エントリーシート!#REF!</f>
        <v>#REF!</v>
      </c>
      <c r="C9" s="7">
        <f>エントリーシート!C29</f>
        <v>0</v>
      </c>
      <c r="D9" s="7">
        <f>エントリーシート!D29</f>
        <v>0</v>
      </c>
      <c r="E9" s="7" t="str">
        <f>エントリーシート!E29</f>
        <v/>
      </c>
      <c r="F9" s="7" t="str">
        <f>エントリーシート!F29</f>
        <v/>
      </c>
      <c r="G9" s="3">
        <f>エントリーシート!J29</f>
        <v>0</v>
      </c>
      <c r="H9" s="9" t="e">
        <f>エントリーシート!#REF!</f>
        <v>#REF!</v>
      </c>
      <c r="I9" s="3">
        <f>エントリーシート!K29</f>
        <v>0</v>
      </c>
      <c r="J9" s="7">
        <f>エントリーシート!L29</f>
        <v>0</v>
      </c>
      <c r="K9" s="7">
        <f>エントリーシート!P29</f>
        <v>0</v>
      </c>
      <c r="L9" s="8">
        <f>エントリーシート!T29</f>
        <v>0</v>
      </c>
      <c r="M9" s="8">
        <f>エントリーシート!T29</f>
        <v>0</v>
      </c>
    </row>
    <row r="10" spans="1:13" x14ac:dyDescent="0.2">
      <c r="A10" s="7">
        <f>エントリーシート!B30</f>
        <v>0</v>
      </c>
      <c r="B10" s="7" t="e">
        <f>エントリーシート!#REF!</f>
        <v>#REF!</v>
      </c>
      <c r="C10" s="7">
        <f>エントリーシート!C30</f>
        <v>0</v>
      </c>
      <c r="D10" s="7">
        <f>エントリーシート!D30</f>
        <v>0</v>
      </c>
      <c r="E10" s="7" t="str">
        <f>エントリーシート!E30</f>
        <v/>
      </c>
      <c r="F10" s="7" t="str">
        <f>エントリーシート!F30</f>
        <v/>
      </c>
      <c r="G10" s="3">
        <f>エントリーシート!J30</f>
        <v>0</v>
      </c>
      <c r="H10" s="9" t="e">
        <f>エントリーシート!#REF!</f>
        <v>#REF!</v>
      </c>
      <c r="I10" s="3">
        <f>エントリーシート!K30</f>
        <v>0</v>
      </c>
      <c r="J10" s="7">
        <f>エントリーシート!L30</f>
        <v>0</v>
      </c>
      <c r="K10" s="7">
        <f>エントリーシート!P30</f>
        <v>0</v>
      </c>
      <c r="L10" s="8">
        <f>エントリーシート!T30</f>
        <v>0</v>
      </c>
      <c r="M10" s="8">
        <f>エントリーシート!T30</f>
        <v>0</v>
      </c>
    </row>
    <row r="11" spans="1:13" x14ac:dyDescent="0.2">
      <c r="A11" s="7">
        <f>エントリーシート!B31</f>
        <v>0</v>
      </c>
      <c r="B11" s="7" t="e">
        <f>エントリーシート!#REF!</f>
        <v>#REF!</v>
      </c>
      <c r="C11" s="7">
        <f>エントリーシート!C31</f>
        <v>0</v>
      </c>
      <c r="D11" s="7">
        <f>エントリーシート!D31</f>
        <v>0</v>
      </c>
      <c r="E11" s="7" t="str">
        <f>エントリーシート!E31</f>
        <v/>
      </c>
      <c r="F11" s="7" t="str">
        <f>エントリーシート!F31</f>
        <v/>
      </c>
      <c r="G11" s="3">
        <f>エントリーシート!J31</f>
        <v>0</v>
      </c>
      <c r="H11" s="9" t="e">
        <f>エントリーシート!#REF!</f>
        <v>#REF!</v>
      </c>
      <c r="I11" s="3">
        <f>エントリーシート!K31</f>
        <v>0</v>
      </c>
      <c r="J11" s="7">
        <f>エントリーシート!L31</f>
        <v>0</v>
      </c>
      <c r="K11" s="7">
        <f>エントリーシート!P31</f>
        <v>0</v>
      </c>
      <c r="L11" s="8">
        <f>エントリーシート!T31</f>
        <v>0</v>
      </c>
      <c r="M11" s="8">
        <f>エントリーシート!T31</f>
        <v>0</v>
      </c>
    </row>
    <row r="12" spans="1:13" x14ac:dyDescent="0.2">
      <c r="A12" s="7">
        <f>エントリーシート!B32</f>
        <v>0</v>
      </c>
      <c r="B12" s="7" t="e">
        <f>エントリーシート!#REF!</f>
        <v>#REF!</v>
      </c>
      <c r="C12" s="7">
        <f>エントリーシート!C32</f>
        <v>0</v>
      </c>
      <c r="D12" s="7">
        <f>エントリーシート!D32</f>
        <v>0</v>
      </c>
      <c r="E12" s="7" t="str">
        <f>エントリーシート!E32</f>
        <v/>
      </c>
      <c r="F12" s="7" t="str">
        <f>エントリーシート!F32</f>
        <v/>
      </c>
      <c r="G12" s="3">
        <f>エントリーシート!J32</f>
        <v>0</v>
      </c>
      <c r="H12" s="9" t="e">
        <f>エントリーシート!#REF!</f>
        <v>#REF!</v>
      </c>
      <c r="I12" s="3">
        <f>エントリーシート!K32</f>
        <v>0</v>
      </c>
      <c r="J12" s="7">
        <f>エントリーシート!L32</f>
        <v>0</v>
      </c>
      <c r="K12" s="7">
        <f>エントリーシート!P32</f>
        <v>0</v>
      </c>
      <c r="L12" s="8">
        <f>エントリーシート!T32</f>
        <v>0</v>
      </c>
      <c r="M12" s="8">
        <f>エントリーシート!T32</f>
        <v>0</v>
      </c>
    </row>
    <row r="13" spans="1:13" x14ac:dyDescent="0.2">
      <c r="A13" s="7">
        <f>エントリーシート!B33</f>
        <v>0</v>
      </c>
      <c r="B13" s="7" t="e">
        <f>エントリーシート!#REF!</f>
        <v>#REF!</v>
      </c>
      <c r="C13" s="7">
        <f>エントリーシート!C33</f>
        <v>0</v>
      </c>
      <c r="D13" s="7">
        <f>エントリーシート!D33</f>
        <v>0</v>
      </c>
      <c r="E13" s="7" t="str">
        <f>エントリーシート!E33</f>
        <v/>
      </c>
      <c r="F13" s="7" t="str">
        <f>エントリーシート!F33</f>
        <v/>
      </c>
      <c r="G13" s="3">
        <f>エントリーシート!J33</f>
        <v>0</v>
      </c>
      <c r="H13" s="9" t="e">
        <f>エントリーシート!#REF!</f>
        <v>#REF!</v>
      </c>
      <c r="I13" s="3">
        <f>エントリーシート!K33</f>
        <v>0</v>
      </c>
      <c r="J13" s="7">
        <f>エントリーシート!L33</f>
        <v>0</v>
      </c>
      <c r="K13" s="7">
        <f>エントリーシート!P33</f>
        <v>0</v>
      </c>
      <c r="L13" s="8">
        <f>エントリーシート!T33</f>
        <v>0</v>
      </c>
      <c r="M13" s="8">
        <f>エントリーシート!T33</f>
        <v>0</v>
      </c>
    </row>
    <row r="14" spans="1:13" x14ac:dyDescent="0.2">
      <c r="A14" s="7">
        <f>エントリーシート!B34</f>
        <v>0</v>
      </c>
      <c r="B14" s="7" t="e">
        <f>エントリーシート!#REF!</f>
        <v>#REF!</v>
      </c>
      <c r="C14" s="7">
        <f>エントリーシート!C34</f>
        <v>0</v>
      </c>
      <c r="D14" s="7">
        <f>エントリーシート!D34</f>
        <v>0</v>
      </c>
      <c r="E14" s="7" t="str">
        <f>エントリーシート!E34</f>
        <v/>
      </c>
      <c r="F14" s="7" t="str">
        <f>エントリーシート!F34</f>
        <v/>
      </c>
      <c r="G14" s="3">
        <f>エントリーシート!J34</f>
        <v>0</v>
      </c>
      <c r="H14" s="9" t="e">
        <f>エントリーシート!#REF!</f>
        <v>#REF!</v>
      </c>
      <c r="I14" s="3">
        <f>エントリーシート!K34</f>
        <v>0</v>
      </c>
      <c r="J14" s="7">
        <f>エントリーシート!L34</f>
        <v>0</v>
      </c>
      <c r="K14" s="7">
        <f>エントリーシート!P34</f>
        <v>0</v>
      </c>
      <c r="L14" s="8">
        <f>エントリーシート!T34</f>
        <v>0</v>
      </c>
      <c r="M14" s="8">
        <f>エントリーシート!T34</f>
        <v>0</v>
      </c>
    </row>
    <row r="15" spans="1:13" x14ac:dyDescent="0.2">
      <c r="A15" s="7">
        <f>エントリーシート!B35</f>
        <v>0</v>
      </c>
      <c r="B15" s="7" t="e">
        <f>エントリーシート!#REF!</f>
        <v>#REF!</v>
      </c>
      <c r="C15" s="7">
        <f>エントリーシート!C35</f>
        <v>0</v>
      </c>
      <c r="D15" s="7">
        <f>エントリーシート!D35</f>
        <v>0</v>
      </c>
      <c r="E15" s="7" t="str">
        <f>エントリーシート!E35</f>
        <v/>
      </c>
      <c r="F15" s="7" t="str">
        <f>エントリーシート!F35</f>
        <v/>
      </c>
      <c r="G15" s="3">
        <f>エントリーシート!J35</f>
        <v>0</v>
      </c>
      <c r="H15" s="9" t="e">
        <f>エントリーシート!#REF!</f>
        <v>#REF!</v>
      </c>
      <c r="I15" s="3">
        <f>エントリーシート!K35</f>
        <v>0</v>
      </c>
      <c r="J15" s="7">
        <f>エントリーシート!L35</f>
        <v>0</v>
      </c>
      <c r="K15" s="7">
        <f>エントリーシート!P35</f>
        <v>0</v>
      </c>
      <c r="L15" s="8">
        <f>エントリーシート!T35</f>
        <v>0</v>
      </c>
      <c r="M15" s="8">
        <f>エントリーシート!T35</f>
        <v>0</v>
      </c>
    </row>
    <row r="16" spans="1:13" x14ac:dyDescent="0.2">
      <c r="A16" s="7">
        <f>エントリーシート!B36</f>
        <v>0</v>
      </c>
      <c r="B16" s="7" t="e">
        <f>エントリーシート!#REF!</f>
        <v>#REF!</v>
      </c>
      <c r="C16" s="7">
        <f>エントリーシート!C36</f>
        <v>0</v>
      </c>
      <c r="D16" s="7">
        <f>エントリーシート!D36</f>
        <v>0</v>
      </c>
      <c r="E16" s="7" t="str">
        <f>エントリーシート!E36</f>
        <v/>
      </c>
      <c r="F16" s="7" t="str">
        <f>エントリーシート!F36</f>
        <v/>
      </c>
      <c r="G16" s="3">
        <f>エントリーシート!J36</f>
        <v>0</v>
      </c>
      <c r="H16" s="9" t="e">
        <f>エントリーシート!#REF!</f>
        <v>#REF!</v>
      </c>
      <c r="I16" s="3">
        <f>エントリーシート!K36</f>
        <v>0</v>
      </c>
      <c r="J16" s="7">
        <f>エントリーシート!L36</f>
        <v>0</v>
      </c>
      <c r="K16" s="7">
        <f>エントリーシート!P36</f>
        <v>0</v>
      </c>
      <c r="L16" s="8">
        <f>エントリーシート!T36</f>
        <v>0</v>
      </c>
      <c r="M16" s="8">
        <f>エントリーシート!T36</f>
        <v>0</v>
      </c>
    </row>
    <row r="17" spans="1:13" x14ac:dyDescent="0.2">
      <c r="A17" s="7">
        <f>エントリーシート!B37</f>
        <v>0</v>
      </c>
      <c r="B17" s="7" t="e">
        <f>エントリーシート!#REF!</f>
        <v>#REF!</v>
      </c>
      <c r="C17" s="7">
        <f>エントリーシート!C37</f>
        <v>0</v>
      </c>
      <c r="D17" s="7">
        <f>エントリーシート!D37</f>
        <v>0</v>
      </c>
      <c r="E17" s="7" t="str">
        <f>エントリーシート!E37</f>
        <v/>
      </c>
      <c r="F17" s="7" t="str">
        <f>エントリーシート!F37</f>
        <v/>
      </c>
      <c r="G17" s="3">
        <f>エントリーシート!J37</f>
        <v>0</v>
      </c>
      <c r="H17" s="9" t="e">
        <f>エントリーシート!#REF!</f>
        <v>#REF!</v>
      </c>
      <c r="I17" s="3">
        <f>エントリーシート!K37</f>
        <v>0</v>
      </c>
      <c r="J17" s="7">
        <f>エントリーシート!L37</f>
        <v>0</v>
      </c>
      <c r="K17" s="7">
        <f>エントリーシート!P37</f>
        <v>0</v>
      </c>
      <c r="L17" s="8">
        <f>エントリーシート!T37</f>
        <v>0</v>
      </c>
      <c r="M17" s="8">
        <f>エントリーシート!T37</f>
        <v>0</v>
      </c>
    </row>
    <row r="18" spans="1:13" x14ac:dyDescent="0.2">
      <c r="A18" s="7">
        <f>エントリーシート!B38</f>
        <v>0</v>
      </c>
      <c r="B18" s="7" t="e">
        <f>エントリーシート!#REF!</f>
        <v>#REF!</v>
      </c>
      <c r="C18" s="7">
        <f>エントリーシート!C38</f>
        <v>0</v>
      </c>
      <c r="D18" s="7">
        <f>エントリーシート!D38</f>
        <v>0</v>
      </c>
      <c r="E18" s="7" t="str">
        <f>エントリーシート!E38</f>
        <v/>
      </c>
      <c r="F18" s="7" t="str">
        <f>エントリーシート!F38</f>
        <v/>
      </c>
      <c r="G18" s="3">
        <f>エントリーシート!J38</f>
        <v>0</v>
      </c>
      <c r="H18" s="9" t="e">
        <f>エントリーシート!#REF!</f>
        <v>#REF!</v>
      </c>
      <c r="I18" s="3">
        <f>エントリーシート!K38</f>
        <v>0</v>
      </c>
      <c r="J18" s="7">
        <f>エントリーシート!L38</f>
        <v>0</v>
      </c>
      <c r="K18" s="7">
        <f>エントリーシート!P38</f>
        <v>0</v>
      </c>
      <c r="L18" s="8">
        <f>エントリーシート!T38</f>
        <v>0</v>
      </c>
      <c r="M18" s="8">
        <f>エントリーシート!T38</f>
        <v>0</v>
      </c>
    </row>
    <row r="19" spans="1:13" x14ac:dyDescent="0.2">
      <c r="A19" s="7">
        <f>エントリーシート!B39</f>
        <v>0</v>
      </c>
      <c r="B19" s="7" t="e">
        <f>エントリーシート!#REF!</f>
        <v>#REF!</v>
      </c>
      <c r="C19" s="7">
        <f>エントリーシート!C39</f>
        <v>0</v>
      </c>
      <c r="D19" s="7">
        <f>エントリーシート!D39</f>
        <v>0</v>
      </c>
      <c r="E19" s="7" t="str">
        <f>エントリーシート!E39</f>
        <v/>
      </c>
      <c r="F19" s="7" t="str">
        <f>エントリーシート!F39</f>
        <v/>
      </c>
      <c r="G19" s="3">
        <f>エントリーシート!J39</f>
        <v>0</v>
      </c>
      <c r="H19" s="9" t="e">
        <f>エントリーシート!#REF!</f>
        <v>#REF!</v>
      </c>
      <c r="I19" s="3">
        <f>エントリーシート!K39</f>
        <v>0</v>
      </c>
      <c r="J19" s="7">
        <f>エントリーシート!L39</f>
        <v>0</v>
      </c>
      <c r="K19" s="7">
        <f>エントリーシート!P39</f>
        <v>0</v>
      </c>
      <c r="L19" s="8">
        <f>エントリーシート!T39</f>
        <v>0</v>
      </c>
      <c r="M19" s="8">
        <f>エントリーシート!T39</f>
        <v>0</v>
      </c>
    </row>
    <row r="20" spans="1:13" x14ac:dyDescent="0.2">
      <c r="A20" s="7">
        <f>エントリーシート!B40</f>
        <v>0</v>
      </c>
      <c r="B20" s="7" t="e">
        <f>エントリーシート!#REF!</f>
        <v>#REF!</v>
      </c>
      <c r="C20" s="7">
        <f>エントリーシート!C40</f>
        <v>0</v>
      </c>
      <c r="D20" s="7">
        <f>エントリーシート!D40</f>
        <v>0</v>
      </c>
      <c r="E20" s="7" t="str">
        <f>エントリーシート!E40</f>
        <v/>
      </c>
      <c r="F20" s="7" t="str">
        <f>エントリーシート!F40</f>
        <v/>
      </c>
      <c r="G20" s="3">
        <f>エントリーシート!J40</f>
        <v>0</v>
      </c>
      <c r="H20" s="9" t="e">
        <f>エントリーシート!#REF!</f>
        <v>#REF!</v>
      </c>
      <c r="I20" s="3">
        <f>エントリーシート!K40</f>
        <v>0</v>
      </c>
      <c r="J20" s="7">
        <f>エントリーシート!L40</f>
        <v>0</v>
      </c>
      <c r="K20" s="7">
        <f>エントリーシート!P40</f>
        <v>0</v>
      </c>
      <c r="L20" s="8">
        <f>エントリーシート!T40</f>
        <v>0</v>
      </c>
      <c r="M20" s="8">
        <f>エントリーシート!T40</f>
        <v>0</v>
      </c>
    </row>
    <row r="21" spans="1:13" x14ac:dyDescent="0.2">
      <c r="A21" s="7">
        <f>エントリーシート!B41</f>
        <v>0</v>
      </c>
      <c r="B21" s="7" t="e">
        <f>エントリーシート!#REF!</f>
        <v>#REF!</v>
      </c>
      <c r="C21" s="7">
        <f>エントリーシート!C41</f>
        <v>0</v>
      </c>
      <c r="D21" s="7">
        <f>エントリーシート!D41</f>
        <v>0</v>
      </c>
      <c r="E21" s="7" t="str">
        <f>エントリーシート!E41</f>
        <v/>
      </c>
      <c r="F21" s="7" t="str">
        <f>エントリーシート!F41</f>
        <v/>
      </c>
      <c r="G21" s="3">
        <f>エントリーシート!J41</f>
        <v>0</v>
      </c>
      <c r="H21" s="9" t="e">
        <f>エントリーシート!#REF!</f>
        <v>#REF!</v>
      </c>
      <c r="I21" s="3">
        <f>エントリーシート!K41</f>
        <v>0</v>
      </c>
      <c r="J21" s="7">
        <f>エントリーシート!L41</f>
        <v>0</v>
      </c>
      <c r="K21" s="7">
        <f>エントリーシート!P41</f>
        <v>0</v>
      </c>
      <c r="L21" s="8">
        <f>エントリーシート!T41</f>
        <v>0</v>
      </c>
      <c r="M21" s="8">
        <f>エントリーシート!T41</f>
        <v>0</v>
      </c>
    </row>
    <row r="22" spans="1:13" x14ac:dyDescent="0.2">
      <c r="A22" s="7">
        <f>エントリーシート!B42</f>
        <v>0</v>
      </c>
      <c r="B22" s="7" t="e">
        <f>エントリーシート!#REF!</f>
        <v>#REF!</v>
      </c>
      <c r="C22" s="7">
        <f>エントリーシート!C42</f>
        <v>0</v>
      </c>
      <c r="D22" s="7">
        <f>エントリーシート!D42</f>
        <v>0</v>
      </c>
      <c r="E22" s="7" t="str">
        <f>エントリーシート!E42</f>
        <v/>
      </c>
      <c r="F22" s="7" t="str">
        <f>エントリーシート!F42</f>
        <v/>
      </c>
      <c r="G22" s="3">
        <f>エントリーシート!J42</f>
        <v>0</v>
      </c>
      <c r="H22" s="9" t="e">
        <f>エントリーシート!#REF!</f>
        <v>#REF!</v>
      </c>
      <c r="I22" s="3">
        <f>エントリーシート!K42</f>
        <v>0</v>
      </c>
      <c r="J22" s="7">
        <f>エントリーシート!L42</f>
        <v>0</v>
      </c>
      <c r="K22" s="7">
        <f>エントリーシート!P42</f>
        <v>0</v>
      </c>
      <c r="L22" s="8">
        <f>エントリーシート!T42</f>
        <v>0</v>
      </c>
      <c r="M22" s="8">
        <f>エントリーシート!T42</f>
        <v>0</v>
      </c>
    </row>
    <row r="23" spans="1:13" x14ac:dyDescent="0.2">
      <c r="A23" s="7">
        <f>エントリーシート!B43</f>
        <v>0</v>
      </c>
      <c r="B23" s="7" t="e">
        <f>エントリーシート!#REF!</f>
        <v>#REF!</v>
      </c>
      <c r="C23" s="7">
        <f>エントリーシート!C43</f>
        <v>0</v>
      </c>
      <c r="D23" s="7">
        <f>エントリーシート!D43</f>
        <v>0</v>
      </c>
      <c r="E23" s="7" t="str">
        <f>エントリーシート!E43</f>
        <v/>
      </c>
      <c r="F23" s="7" t="str">
        <f>エントリーシート!F43</f>
        <v/>
      </c>
      <c r="G23" s="3">
        <f>エントリーシート!J43</f>
        <v>0</v>
      </c>
      <c r="H23" s="9" t="e">
        <f>エントリーシート!#REF!</f>
        <v>#REF!</v>
      </c>
      <c r="I23" s="3">
        <f>エントリーシート!K43</f>
        <v>0</v>
      </c>
      <c r="J23" s="7">
        <f>エントリーシート!L43</f>
        <v>0</v>
      </c>
      <c r="K23" s="7">
        <f>エントリーシート!P43</f>
        <v>0</v>
      </c>
      <c r="L23" s="8">
        <f>エントリーシート!T43</f>
        <v>0</v>
      </c>
      <c r="M23" s="8">
        <f>エントリーシート!T43</f>
        <v>0</v>
      </c>
    </row>
    <row r="24" spans="1:13" x14ac:dyDescent="0.2">
      <c r="A24" s="7">
        <f>エントリーシート!B44</f>
        <v>0</v>
      </c>
      <c r="B24" s="7" t="e">
        <f>エントリーシート!#REF!</f>
        <v>#REF!</v>
      </c>
      <c r="C24" s="7">
        <f>エントリーシート!C44</f>
        <v>0</v>
      </c>
      <c r="D24" s="7">
        <f>エントリーシート!D44</f>
        <v>0</v>
      </c>
      <c r="E24" s="7" t="str">
        <f>エントリーシート!E44</f>
        <v/>
      </c>
      <c r="F24" s="7" t="str">
        <f>エントリーシート!F44</f>
        <v/>
      </c>
      <c r="G24" s="3">
        <f>エントリーシート!J44</f>
        <v>0</v>
      </c>
      <c r="H24" s="9" t="e">
        <f>エントリーシート!#REF!</f>
        <v>#REF!</v>
      </c>
      <c r="I24" s="3">
        <f>エントリーシート!K44</f>
        <v>0</v>
      </c>
      <c r="J24" s="7">
        <f>エントリーシート!L44</f>
        <v>0</v>
      </c>
      <c r="K24" s="7">
        <f>エントリーシート!P44</f>
        <v>0</v>
      </c>
      <c r="L24" s="8">
        <f>エントリーシート!T44</f>
        <v>0</v>
      </c>
      <c r="M24" s="8">
        <f>エントリーシート!T44</f>
        <v>0</v>
      </c>
    </row>
    <row r="25" spans="1:13" x14ac:dyDescent="0.2">
      <c r="A25" s="7">
        <f>エントリーシート!B45</f>
        <v>0</v>
      </c>
      <c r="B25" s="7" t="e">
        <f>エントリーシート!#REF!</f>
        <v>#REF!</v>
      </c>
      <c r="C25" s="7">
        <f>エントリーシート!C45</f>
        <v>0</v>
      </c>
      <c r="D25" s="7">
        <f>エントリーシート!D45</f>
        <v>0</v>
      </c>
      <c r="E25" s="7" t="str">
        <f>エントリーシート!E45</f>
        <v/>
      </c>
      <c r="F25" s="7" t="str">
        <f>エントリーシート!F45</f>
        <v/>
      </c>
      <c r="G25" s="3">
        <f>エントリーシート!J45</f>
        <v>0</v>
      </c>
      <c r="H25" s="9" t="e">
        <f>エントリーシート!#REF!</f>
        <v>#REF!</v>
      </c>
      <c r="I25" s="3">
        <f>エントリーシート!K45</f>
        <v>0</v>
      </c>
      <c r="J25" s="7">
        <f>エントリーシート!L45</f>
        <v>0</v>
      </c>
      <c r="K25" s="7">
        <f>エントリーシート!P45</f>
        <v>0</v>
      </c>
      <c r="L25" s="8">
        <f>エントリーシート!T45</f>
        <v>0</v>
      </c>
      <c r="M25" s="8">
        <f>エントリーシート!T45</f>
        <v>0</v>
      </c>
    </row>
    <row r="26" spans="1:13" x14ac:dyDescent="0.2">
      <c r="A26" s="7">
        <f>エントリーシート!B46</f>
        <v>0</v>
      </c>
      <c r="B26" s="7" t="e">
        <f>エントリーシート!#REF!</f>
        <v>#REF!</v>
      </c>
      <c r="C26" s="7">
        <f>エントリーシート!C46</f>
        <v>0</v>
      </c>
      <c r="D26" s="7">
        <f>エントリーシート!D46</f>
        <v>0</v>
      </c>
      <c r="E26" s="7" t="str">
        <f>エントリーシート!E46</f>
        <v/>
      </c>
      <c r="F26" s="7" t="str">
        <f>エントリーシート!F46</f>
        <v/>
      </c>
      <c r="G26" s="3">
        <f>エントリーシート!J46</f>
        <v>0</v>
      </c>
      <c r="H26" s="9" t="e">
        <f>エントリーシート!#REF!</f>
        <v>#REF!</v>
      </c>
      <c r="I26" s="3">
        <f>エントリーシート!K46</f>
        <v>0</v>
      </c>
      <c r="J26" s="7">
        <f>エントリーシート!L46</f>
        <v>0</v>
      </c>
      <c r="K26" s="7">
        <f>エントリーシート!P46</f>
        <v>0</v>
      </c>
      <c r="L26" s="8">
        <f>エントリーシート!T46</f>
        <v>0</v>
      </c>
      <c r="M26" s="8">
        <f>エントリーシート!T46</f>
        <v>0</v>
      </c>
    </row>
    <row r="27" spans="1:13" x14ac:dyDescent="0.2">
      <c r="A27" s="7">
        <f>エントリーシート!B47</f>
        <v>0</v>
      </c>
      <c r="B27" s="7" t="e">
        <f>エントリーシート!#REF!</f>
        <v>#REF!</v>
      </c>
      <c r="C27" s="7">
        <f>エントリーシート!C47</f>
        <v>0</v>
      </c>
      <c r="D27" s="7">
        <f>エントリーシート!D47</f>
        <v>0</v>
      </c>
      <c r="E27" s="7" t="str">
        <f>エントリーシート!E47</f>
        <v/>
      </c>
      <c r="F27" s="7" t="str">
        <f>エントリーシート!F47</f>
        <v/>
      </c>
      <c r="G27" s="3">
        <f>エントリーシート!J47</f>
        <v>0</v>
      </c>
      <c r="H27" s="9" t="e">
        <f>エントリーシート!#REF!</f>
        <v>#REF!</v>
      </c>
      <c r="I27" s="3">
        <f>エントリーシート!K47</f>
        <v>0</v>
      </c>
      <c r="J27" s="7">
        <f>エントリーシート!L47</f>
        <v>0</v>
      </c>
      <c r="K27" s="7">
        <f>エントリーシート!P47</f>
        <v>0</v>
      </c>
      <c r="L27" s="8">
        <f>エントリーシート!T47</f>
        <v>0</v>
      </c>
      <c r="M27" s="8">
        <f>エントリーシート!T47</f>
        <v>0</v>
      </c>
    </row>
    <row r="28" spans="1:13" x14ac:dyDescent="0.2">
      <c r="A28" s="7">
        <f>エントリーシート!B48</f>
        <v>0</v>
      </c>
      <c r="B28" s="7" t="e">
        <f>エントリーシート!#REF!</f>
        <v>#REF!</v>
      </c>
      <c r="C28" s="7">
        <f>エントリーシート!C48</f>
        <v>0</v>
      </c>
      <c r="D28" s="7">
        <f>エントリーシート!D48</f>
        <v>0</v>
      </c>
      <c r="E28" s="7" t="str">
        <f>エントリーシート!E48</f>
        <v/>
      </c>
      <c r="F28" s="7" t="str">
        <f>エントリーシート!F48</f>
        <v/>
      </c>
      <c r="G28" s="3">
        <f>エントリーシート!J48</f>
        <v>0</v>
      </c>
      <c r="H28" s="9" t="e">
        <f>エントリーシート!#REF!</f>
        <v>#REF!</v>
      </c>
      <c r="I28" s="3">
        <f>エントリーシート!K48</f>
        <v>0</v>
      </c>
      <c r="J28" s="7">
        <f>エントリーシート!L48</f>
        <v>0</v>
      </c>
      <c r="K28" s="7">
        <f>エントリーシート!P48</f>
        <v>0</v>
      </c>
      <c r="L28" s="8">
        <f>エントリーシート!T48</f>
        <v>0</v>
      </c>
      <c r="M28" s="8">
        <f>エントリーシート!T48</f>
        <v>0</v>
      </c>
    </row>
    <row r="29" spans="1:13" x14ac:dyDescent="0.2">
      <c r="A29" s="7">
        <f>エントリーシート!B49</f>
        <v>0</v>
      </c>
      <c r="B29" s="7" t="e">
        <f>エントリーシート!#REF!</f>
        <v>#REF!</v>
      </c>
      <c r="C29" s="7">
        <f>エントリーシート!C49</f>
        <v>0</v>
      </c>
      <c r="D29" s="7">
        <f>エントリーシート!D49</f>
        <v>0</v>
      </c>
      <c r="E29" s="7" t="str">
        <f>エントリーシート!E49</f>
        <v/>
      </c>
      <c r="F29" s="7" t="str">
        <f>エントリーシート!F49</f>
        <v/>
      </c>
      <c r="G29" s="3">
        <f>エントリーシート!J49</f>
        <v>0</v>
      </c>
      <c r="H29" s="9" t="e">
        <f>エントリーシート!#REF!</f>
        <v>#REF!</v>
      </c>
      <c r="I29" s="3">
        <f>エントリーシート!K49</f>
        <v>0</v>
      </c>
      <c r="J29" s="7">
        <f>エントリーシート!L49</f>
        <v>0</v>
      </c>
      <c r="K29" s="7">
        <f>エントリーシート!P49</f>
        <v>0</v>
      </c>
      <c r="L29" s="8">
        <f>エントリーシート!T49</f>
        <v>0</v>
      </c>
      <c r="M29" s="8">
        <f>エントリーシート!T49</f>
        <v>0</v>
      </c>
    </row>
    <row r="30" spans="1:13" x14ac:dyDescent="0.2">
      <c r="A30" s="7">
        <f>エントリーシート!B50</f>
        <v>0</v>
      </c>
      <c r="B30" s="7" t="e">
        <f>エントリーシート!#REF!</f>
        <v>#REF!</v>
      </c>
      <c r="C30" s="7">
        <f>エントリーシート!C50</f>
        <v>0</v>
      </c>
      <c r="D30" s="7">
        <f>エントリーシート!D50</f>
        <v>0</v>
      </c>
      <c r="E30" s="7" t="str">
        <f>エントリーシート!E50</f>
        <v/>
      </c>
      <c r="F30" s="7" t="str">
        <f>エントリーシート!F50</f>
        <v/>
      </c>
      <c r="G30" s="3">
        <f>エントリーシート!J50</f>
        <v>0</v>
      </c>
      <c r="H30" s="9" t="e">
        <f>エントリーシート!#REF!</f>
        <v>#REF!</v>
      </c>
      <c r="I30" s="3">
        <f>エントリーシート!K50</f>
        <v>0</v>
      </c>
      <c r="J30" s="7">
        <f>エントリーシート!L50</f>
        <v>0</v>
      </c>
      <c r="K30" s="7">
        <f>エントリーシート!P50</f>
        <v>0</v>
      </c>
      <c r="L30" s="8">
        <f>エントリーシート!T50</f>
        <v>0</v>
      </c>
      <c r="M30" s="8">
        <f>エントリーシート!T50</f>
        <v>0</v>
      </c>
    </row>
    <row r="31" spans="1:13" x14ac:dyDescent="0.2">
      <c r="A31" s="7">
        <f>エントリーシート!B51</f>
        <v>0</v>
      </c>
      <c r="B31" s="7" t="e">
        <f>エントリーシート!#REF!</f>
        <v>#REF!</v>
      </c>
      <c r="C31" s="7">
        <f>エントリーシート!C51</f>
        <v>0</v>
      </c>
      <c r="D31" s="7">
        <f>エントリーシート!D51</f>
        <v>0</v>
      </c>
      <c r="E31" s="7" t="str">
        <f>エントリーシート!E51</f>
        <v/>
      </c>
      <c r="F31" s="7" t="str">
        <f>エントリーシート!F51</f>
        <v/>
      </c>
      <c r="G31" s="3">
        <f>エントリーシート!J51</f>
        <v>0</v>
      </c>
      <c r="H31" s="9" t="e">
        <f>エントリーシート!#REF!</f>
        <v>#REF!</v>
      </c>
      <c r="I31" s="3">
        <f>エントリーシート!K51</f>
        <v>0</v>
      </c>
      <c r="J31" s="7">
        <f>エントリーシート!L51</f>
        <v>0</v>
      </c>
      <c r="K31" s="7">
        <f>エントリーシート!P51</f>
        <v>0</v>
      </c>
      <c r="L31" s="8">
        <f>エントリーシート!T51</f>
        <v>0</v>
      </c>
      <c r="M31" s="8">
        <f>エントリーシート!T51</f>
        <v>0</v>
      </c>
    </row>
    <row r="32" spans="1:13" x14ac:dyDescent="0.2">
      <c r="A32" s="7">
        <f>エントリーシート!B52</f>
        <v>0</v>
      </c>
      <c r="B32" s="7" t="e">
        <f>エントリーシート!#REF!</f>
        <v>#REF!</v>
      </c>
      <c r="C32" s="7">
        <f>エントリーシート!C52</f>
        <v>0</v>
      </c>
      <c r="D32" s="7">
        <f>エントリーシート!D52</f>
        <v>0</v>
      </c>
      <c r="E32" s="7" t="str">
        <f>エントリーシート!E52</f>
        <v/>
      </c>
      <c r="F32" s="7" t="str">
        <f>エントリーシート!F52</f>
        <v/>
      </c>
      <c r="G32" s="3">
        <f>エントリーシート!J52</f>
        <v>0</v>
      </c>
      <c r="H32" s="9" t="e">
        <f>エントリーシート!#REF!</f>
        <v>#REF!</v>
      </c>
      <c r="I32" s="3">
        <f>エントリーシート!K52</f>
        <v>0</v>
      </c>
      <c r="J32" s="7">
        <f>エントリーシート!L52</f>
        <v>0</v>
      </c>
      <c r="K32" s="7">
        <f>エントリーシート!P52</f>
        <v>0</v>
      </c>
      <c r="L32" s="8">
        <f>エントリーシート!T52</f>
        <v>0</v>
      </c>
      <c r="M32" s="8">
        <f>エントリーシート!T52</f>
        <v>0</v>
      </c>
    </row>
    <row r="33" spans="1:13" x14ac:dyDescent="0.2">
      <c r="A33" s="7">
        <f>エントリーシート!B53</f>
        <v>0</v>
      </c>
      <c r="B33" s="7" t="e">
        <f>エントリーシート!#REF!</f>
        <v>#REF!</v>
      </c>
      <c r="C33" s="7">
        <f>エントリーシート!C53</f>
        <v>0</v>
      </c>
      <c r="D33" s="7">
        <f>エントリーシート!D53</f>
        <v>0</v>
      </c>
      <c r="E33" s="7" t="str">
        <f>エントリーシート!E53</f>
        <v/>
      </c>
      <c r="F33" s="7" t="str">
        <f>エントリーシート!F53</f>
        <v/>
      </c>
      <c r="G33" s="3">
        <f>エントリーシート!J53</f>
        <v>0</v>
      </c>
      <c r="H33" s="9" t="e">
        <f>エントリーシート!#REF!</f>
        <v>#REF!</v>
      </c>
      <c r="I33" s="3">
        <f>エントリーシート!K53</f>
        <v>0</v>
      </c>
      <c r="J33" s="7">
        <f>エントリーシート!L53</f>
        <v>0</v>
      </c>
      <c r="K33" s="7">
        <f>エントリーシート!P53</f>
        <v>0</v>
      </c>
      <c r="L33" s="8">
        <f>エントリーシート!T53</f>
        <v>0</v>
      </c>
      <c r="M33" s="8">
        <f>エントリーシート!T53</f>
        <v>0</v>
      </c>
    </row>
    <row r="34" spans="1:13" x14ac:dyDescent="0.2">
      <c r="A34" s="7">
        <f>エントリーシート!B54</f>
        <v>0</v>
      </c>
      <c r="B34" s="7" t="e">
        <f>エントリーシート!#REF!</f>
        <v>#REF!</v>
      </c>
      <c r="C34" s="7">
        <f>エントリーシート!C54</f>
        <v>0</v>
      </c>
      <c r="D34" s="7">
        <f>エントリーシート!D54</f>
        <v>0</v>
      </c>
      <c r="E34" s="7" t="str">
        <f>エントリーシート!E54</f>
        <v/>
      </c>
      <c r="F34" s="7" t="str">
        <f>エントリーシート!F54</f>
        <v/>
      </c>
      <c r="G34" s="3">
        <f>エントリーシート!J54</f>
        <v>0</v>
      </c>
      <c r="H34" s="9" t="e">
        <f>エントリーシート!#REF!</f>
        <v>#REF!</v>
      </c>
      <c r="I34" s="3">
        <f>エントリーシート!K54</f>
        <v>0</v>
      </c>
      <c r="J34" s="7">
        <f>エントリーシート!L54</f>
        <v>0</v>
      </c>
      <c r="K34" s="7">
        <f>エントリーシート!P54</f>
        <v>0</v>
      </c>
      <c r="L34" s="8">
        <f>エントリーシート!T54</f>
        <v>0</v>
      </c>
      <c r="M34" s="8">
        <f>エントリーシート!T54</f>
        <v>0</v>
      </c>
    </row>
    <row r="35" spans="1:13" x14ac:dyDescent="0.2">
      <c r="A35" s="7">
        <f>エントリーシート!B55</f>
        <v>0</v>
      </c>
      <c r="B35" s="7" t="e">
        <f>エントリーシート!#REF!</f>
        <v>#REF!</v>
      </c>
      <c r="C35" s="7">
        <f>エントリーシート!C55</f>
        <v>0</v>
      </c>
      <c r="D35" s="7">
        <f>エントリーシート!D55</f>
        <v>0</v>
      </c>
      <c r="E35" s="7" t="str">
        <f>エントリーシート!E55</f>
        <v/>
      </c>
      <c r="F35" s="7" t="str">
        <f>エントリーシート!F55</f>
        <v/>
      </c>
      <c r="G35" s="3">
        <f>エントリーシート!J55</f>
        <v>0</v>
      </c>
      <c r="H35" s="9" t="e">
        <f>エントリーシート!#REF!</f>
        <v>#REF!</v>
      </c>
      <c r="I35" s="3">
        <f>エントリーシート!K55</f>
        <v>0</v>
      </c>
      <c r="J35" s="7">
        <f>エントリーシート!L55</f>
        <v>0</v>
      </c>
      <c r="K35" s="7">
        <f>エントリーシート!P55</f>
        <v>0</v>
      </c>
      <c r="L35" s="8">
        <f>エントリーシート!T55</f>
        <v>0</v>
      </c>
      <c r="M35" s="8">
        <f>エントリーシート!T55</f>
        <v>0</v>
      </c>
    </row>
    <row r="36" spans="1:13" x14ac:dyDescent="0.2">
      <c r="A36" s="7">
        <f>エントリーシート!B56</f>
        <v>0</v>
      </c>
      <c r="B36" s="7" t="e">
        <f>エントリーシート!#REF!</f>
        <v>#REF!</v>
      </c>
      <c r="C36" s="7">
        <f>エントリーシート!C56</f>
        <v>0</v>
      </c>
      <c r="D36" s="7">
        <f>エントリーシート!D56</f>
        <v>0</v>
      </c>
      <c r="E36" s="7" t="str">
        <f>エントリーシート!E56</f>
        <v/>
      </c>
      <c r="F36" s="7" t="str">
        <f>エントリーシート!F56</f>
        <v/>
      </c>
      <c r="G36" s="3">
        <f>エントリーシート!J56</f>
        <v>0</v>
      </c>
      <c r="H36" s="9" t="e">
        <f>エントリーシート!#REF!</f>
        <v>#REF!</v>
      </c>
      <c r="I36" s="3">
        <f>エントリーシート!K56</f>
        <v>0</v>
      </c>
      <c r="J36" s="7">
        <f>エントリーシート!L56</f>
        <v>0</v>
      </c>
      <c r="K36" s="7">
        <f>エントリーシート!P56</f>
        <v>0</v>
      </c>
      <c r="L36" s="8">
        <f>エントリーシート!T56</f>
        <v>0</v>
      </c>
      <c r="M36" s="8">
        <f>エントリーシート!T56</f>
        <v>0</v>
      </c>
    </row>
    <row r="37" spans="1:13" x14ac:dyDescent="0.2">
      <c r="A37" s="7">
        <f>エントリーシート!B57</f>
        <v>0</v>
      </c>
      <c r="B37" s="7" t="e">
        <f>エントリーシート!#REF!</f>
        <v>#REF!</v>
      </c>
      <c r="C37" s="7">
        <f>エントリーシート!C57</f>
        <v>0</v>
      </c>
      <c r="D37" s="7">
        <f>エントリーシート!D57</f>
        <v>0</v>
      </c>
      <c r="E37" s="7" t="str">
        <f>エントリーシート!E57</f>
        <v/>
      </c>
      <c r="F37" s="7" t="str">
        <f>エントリーシート!F57</f>
        <v/>
      </c>
      <c r="G37" s="3">
        <f>エントリーシート!J57</f>
        <v>0</v>
      </c>
      <c r="H37" s="9" t="e">
        <f>エントリーシート!#REF!</f>
        <v>#REF!</v>
      </c>
      <c r="I37" s="3">
        <f>エントリーシート!K57</f>
        <v>0</v>
      </c>
      <c r="J37" s="7">
        <f>エントリーシート!L57</f>
        <v>0</v>
      </c>
      <c r="K37" s="7">
        <f>エントリーシート!P57</f>
        <v>0</v>
      </c>
      <c r="L37" s="8">
        <f>エントリーシート!T57</f>
        <v>0</v>
      </c>
      <c r="M37" s="8">
        <f>エントリーシート!T57</f>
        <v>0</v>
      </c>
    </row>
    <row r="38" spans="1:13" x14ac:dyDescent="0.2">
      <c r="A38" s="7">
        <f>エントリーシート!B58</f>
        <v>0</v>
      </c>
      <c r="B38" s="7" t="e">
        <f>エントリーシート!#REF!</f>
        <v>#REF!</v>
      </c>
      <c r="C38" s="7">
        <f>エントリーシート!C58</f>
        <v>0</v>
      </c>
      <c r="D38" s="7">
        <f>エントリーシート!D58</f>
        <v>0</v>
      </c>
      <c r="E38" s="7" t="str">
        <f>エントリーシート!E58</f>
        <v/>
      </c>
      <c r="F38" s="7" t="str">
        <f>エントリーシート!F58</f>
        <v/>
      </c>
      <c r="G38" s="3">
        <f>エントリーシート!J58</f>
        <v>0</v>
      </c>
      <c r="H38" s="9" t="e">
        <f>エントリーシート!#REF!</f>
        <v>#REF!</v>
      </c>
      <c r="I38" s="3">
        <f>エントリーシート!K58</f>
        <v>0</v>
      </c>
      <c r="J38" s="7">
        <f>エントリーシート!L58</f>
        <v>0</v>
      </c>
      <c r="K38" s="7">
        <f>エントリーシート!P58</f>
        <v>0</v>
      </c>
      <c r="L38" s="8">
        <f>エントリーシート!T58</f>
        <v>0</v>
      </c>
      <c r="M38" s="8">
        <f>エントリーシート!T58</f>
        <v>0</v>
      </c>
    </row>
    <row r="39" spans="1:13" x14ac:dyDescent="0.2">
      <c r="A39" s="7">
        <f>エントリーシート!B59</f>
        <v>0</v>
      </c>
      <c r="B39" s="7" t="e">
        <f>エントリーシート!#REF!</f>
        <v>#REF!</v>
      </c>
      <c r="C39" s="7">
        <f>エントリーシート!C59</f>
        <v>0</v>
      </c>
      <c r="D39" s="7">
        <f>エントリーシート!D59</f>
        <v>0</v>
      </c>
      <c r="E39" s="7" t="str">
        <f>エントリーシート!E59</f>
        <v/>
      </c>
      <c r="F39" s="7" t="str">
        <f>エントリーシート!F59</f>
        <v/>
      </c>
      <c r="G39" s="3">
        <f>エントリーシート!J59</f>
        <v>0</v>
      </c>
      <c r="H39" s="9" t="e">
        <f>エントリーシート!#REF!</f>
        <v>#REF!</v>
      </c>
      <c r="I39" s="3">
        <f>エントリーシート!K59</f>
        <v>0</v>
      </c>
      <c r="J39" s="7">
        <f>エントリーシート!L59</f>
        <v>0</v>
      </c>
      <c r="K39" s="7">
        <f>エントリーシート!P59</f>
        <v>0</v>
      </c>
      <c r="L39" s="8">
        <f>エントリーシート!T59</f>
        <v>0</v>
      </c>
      <c r="M39" s="8">
        <f>エントリーシート!T59</f>
        <v>0</v>
      </c>
    </row>
    <row r="40" spans="1:13" x14ac:dyDescent="0.2">
      <c r="A40" s="7">
        <f>エントリーシート!B60</f>
        <v>0</v>
      </c>
      <c r="B40" s="7" t="e">
        <f>エントリーシート!#REF!</f>
        <v>#REF!</v>
      </c>
      <c r="C40" s="7">
        <f>エントリーシート!C60</f>
        <v>0</v>
      </c>
      <c r="D40" s="7">
        <f>エントリーシート!D60</f>
        <v>0</v>
      </c>
      <c r="E40" s="7" t="str">
        <f>エントリーシート!E60</f>
        <v/>
      </c>
      <c r="F40" s="7" t="str">
        <f>エントリーシート!F60</f>
        <v/>
      </c>
      <c r="G40" s="3">
        <f>エントリーシート!J60</f>
        <v>0</v>
      </c>
      <c r="H40" s="9" t="e">
        <f>エントリーシート!#REF!</f>
        <v>#REF!</v>
      </c>
      <c r="I40" s="3">
        <f>エントリーシート!K60</f>
        <v>0</v>
      </c>
      <c r="J40" s="7">
        <f>エントリーシート!L60</f>
        <v>0</v>
      </c>
      <c r="K40" s="7">
        <f>エントリーシート!P60</f>
        <v>0</v>
      </c>
      <c r="L40" s="8">
        <f>エントリーシート!T60</f>
        <v>0</v>
      </c>
      <c r="M40" s="8">
        <f>エントリーシート!T60</f>
        <v>0</v>
      </c>
    </row>
    <row r="41" spans="1:13" x14ac:dyDescent="0.2">
      <c r="A41" s="7">
        <f>エントリーシート!B61</f>
        <v>0</v>
      </c>
      <c r="B41" s="7" t="e">
        <f>エントリーシート!#REF!</f>
        <v>#REF!</v>
      </c>
      <c r="C41" s="7">
        <f>エントリーシート!C61</f>
        <v>0</v>
      </c>
      <c r="D41" s="7">
        <f>エントリーシート!D61</f>
        <v>0</v>
      </c>
      <c r="E41" s="7" t="str">
        <f>エントリーシート!E61</f>
        <v/>
      </c>
      <c r="F41" s="7" t="str">
        <f>エントリーシート!F61</f>
        <v/>
      </c>
      <c r="G41" s="3">
        <f>エントリーシート!J61</f>
        <v>0</v>
      </c>
      <c r="H41" s="9" t="e">
        <f>エントリーシート!#REF!</f>
        <v>#REF!</v>
      </c>
      <c r="I41" s="3">
        <f>エントリーシート!K61</f>
        <v>0</v>
      </c>
      <c r="J41" s="7">
        <f>エントリーシート!L61</f>
        <v>0</v>
      </c>
      <c r="K41" s="7">
        <f>エントリーシート!P61</f>
        <v>0</v>
      </c>
      <c r="L41" s="8">
        <f>エントリーシート!T61</f>
        <v>0</v>
      </c>
      <c r="M41" s="8">
        <f>エントリーシート!T61</f>
        <v>0</v>
      </c>
    </row>
    <row r="42" spans="1:13" x14ac:dyDescent="0.2">
      <c r="A42" s="7">
        <f>エントリーシート!B62</f>
        <v>0</v>
      </c>
      <c r="B42" s="7" t="e">
        <f>エントリーシート!#REF!</f>
        <v>#REF!</v>
      </c>
      <c r="C42" s="7">
        <f>エントリーシート!C62</f>
        <v>0</v>
      </c>
      <c r="D42" s="7">
        <f>エントリーシート!D62</f>
        <v>0</v>
      </c>
      <c r="E42" s="7" t="str">
        <f>エントリーシート!E62</f>
        <v/>
      </c>
      <c r="F42" s="7" t="str">
        <f>エントリーシート!F62</f>
        <v/>
      </c>
      <c r="G42" s="3">
        <f>エントリーシート!J62</f>
        <v>0</v>
      </c>
      <c r="H42" s="9" t="e">
        <f>エントリーシート!#REF!</f>
        <v>#REF!</v>
      </c>
      <c r="I42" s="3">
        <f>エントリーシート!K62</f>
        <v>0</v>
      </c>
      <c r="J42" s="7">
        <f>エントリーシート!L62</f>
        <v>0</v>
      </c>
      <c r="K42" s="7">
        <f>エントリーシート!P62</f>
        <v>0</v>
      </c>
      <c r="L42" s="8">
        <f>エントリーシート!T62</f>
        <v>0</v>
      </c>
      <c r="M42" s="8">
        <f>エントリーシート!T62</f>
        <v>0</v>
      </c>
    </row>
    <row r="43" spans="1:13" x14ac:dyDescent="0.2">
      <c r="A43" s="7">
        <f>エントリーシート!B63</f>
        <v>0</v>
      </c>
      <c r="B43" s="7" t="e">
        <f>エントリーシート!#REF!</f>
        <v>#REF!</v>
      </c>
      <c r="C43" s="7">
        <f>エントリーシート!C63</f>
        <v>0</v>
      </c>
      <c r="D43" s="7">
        <f>エントリーシート!D63</f>
        <v>0</v>
      </c>
      <c r="E43" s="7" t="str">
        <f>エントリーシート!E63</f>
        <v/>
      </c>
      <c r="F43" s="7" t="str">
        <f>エントリーシート!F63</f>
        <v/>
      </c>
      <c r="G43" s="3">
        <f>エントリーシート!J63</f>
        <v>0</v>
      </c>
      <c r="H43" s="9" t="e">
        <f>エントリーシート!#REF!</f>
        <v>#REF!</v>
      </c>
      <c r="I43" s="3">
        <f>エントリーシート!K63</f>
        <v>0</v>
      </c>
      <c r="J43" s="7">
        <f>エントリーシート!L63</f>
        <v>0</v>
      </c>
      <c r="K43" s="7">
        <f>エントリーシート!P63</f>
        <v>0</v>
      </c>
      <c r="L43" s="8">
        <f>エントリーシート!T63</f>
        <v>0</v>
      </c>
      <c r="M43" s="8">
        <f>エントリーシート!T63</f>
        <v>0</v>
      </c>
    </row>
    <row r="44" spans="1:13" x14ac:dyDescent="0.2">
      <c r="A44" s="7">
        <f>エントリーシート!B64</f>
        <v>0</v>
      </c>
      <c r="B44" s="7" t="e">
        <f>エントリーシート!#REF!</f>
        <v>#REF!</v>
      </c>
      <c r="C44" s="7">
        <f>エントリーシート!C64</f>
        <v>0</v>
      </c>
      <c r="D44" s="7">
        <f>エントリーシート!D64</f>
        <v>0</v>
      </c>
      <c r="E44" s="7" t="str">
        <f>エントリーシート!E64</f>
        <v/>
      </c>
      <c r="F44" s="7" t="str">
        <f>エントリーシート!F64</f>
        <v/>
      </c>
      <c r="G44" s="3">
        <f>エントリーシート!J64</f>
        <v>0</v>
      </c>
      <c r="H44" s="9" t="e">
        <f>エントリーシート!#REF!</f>
        <v>#REF!</v>
      </c>
      <c r="I44" s="3">
        <f>エントリーシート!K64</f>
        <v>0</v>
      </c>
      <c r="J44" s="7">
        <f>エントリーシート!L64</f>
        <v>0</v>
      </c>
      <c r="K44" s="7">
        <f>エントリーシート!P64</f>
        <v>0</v>
      </c>
      <c r="L44" s="8">
        <f>エントリーシート!T64</f>
        <v>0</v>
      </c>
      <c r="M44" s="8">
        <f>エントリーシート!T64</f>
        <v>0</v>
      </c>
    </row>
    <row r="45" spans="1:13" x14ac:dyDescent="0.2">
      <c r="A45" s="7">
        <f>エントリーシート!B65</f>
        <v>0</v>
      </c>
      <c r="B45" s="7" t="e">
        <f>エントリーシート!#REF!</f>
        <v>#REF!</v>
      </c>
      <c r="C45" s="7">
        <f>エントリーシート!C65</f>
        <v>0</v>
      </c>
      <c r="D45" s="7">
        <f>エントリーシート!D65</f>
        <v>0</v>
      </c>
      <c r="E45" s="7" t="str">
        <f>エントリーシート!E65</f>
        <v/>
      </c>
      <c r="F45" s="7" t="str">
        <f>エントリーシート!F65</f>
        <v/>
      </c>
      <c r="G45" s="3">
        <f>エントリーシート!J65</f>
        <v>0</v>
      </c>
      <c r="H45" s="9" t="e">
        <f>エントリーシート!#REF!</f>
        <v>#REF!</v>
      </c>
      <c r="I45" s="3">
        <f>エントリーシート!K65</f>
        <v>0</v>
      </c>
      <c r="J45" s="7">
        <f>エントリーシート!L65</f>
        <v>0</v>
      </c>
      <c r="K45" s="7">
        <f>エントリーシート!P65</f>
        <v>0</v>
      </c>
      <c r="L45" s="8">
        <f>エントリーシート!T65</f>
        <v>0</v>
      </c>
      <c r="M45" s="8">
        <f>エントリーシート!T65</f>
        <v>0</v>
      </c>
    </row>
    <row r="46" spans="1:13" x14ac:dyDescent="0.2">
      <c r="A46" s="7">
        <f>エントリーシート!B66</f>
        <v>0</v>
      </c>
      <c r="B46" s="7" t="e">
        <f>エントリーシート!#REF!</f>
        <v>#REF!</v>
      </c>
      <c r="C46" s="7">
        <f>エントリーシート!C66</f>
        <v>0</v>
      </c>
      <c r="D46" s="7">
        <f>エントリーシート!D66</f>
        <v>0</v>
      </c>
      <c r="E46" s="7" t="str">
        <f>エントリーシート!E66</f>
        <v/>
      </c>
      <c r="F46" s="7" t="str">
        <f>エントリーシート!F66</f>
        <v/>
      </c>
      <c r="G46" s="3">
        <f>エントリーシート!J66</f>
        <v>0</v>
      </c>
      <c r="H46" s="9" t="e">
        <f>エントリーシート!#REF!</f>
        <v>#REF!</v>
      </c>
      <c r="I46" s="3">
        <f>エントリーシート!K66</f>
        <v>0</v>
      </c>
      <c r="J46" s="7">
        <f>エントリーシート!L66</f>
        <v>0</v>
      </c>
      <c r="K46" s="7">
        <f>エントリーシート!P66</f>
        <v>0</v>
      </c>
      <c r="L46" s="8">
        <f>エントリーシート!T66</f>
        <v>0</v>
      </c>
      <c r="M46" s="8">
        <f>エントリーシート!T66</f>
        <v>0</v>
      </c>
    </row>
    <row r="47" spans="1:13" x14ac:dyDescent="0.2">
      <c r="A47" s="7">
        <f>エントリーシート!B67</f>
        <v>0</v>
      </c>
      <c r="B47" s="7" t="e">
        <f>エントリーシート!#REF!</f>
        <v>#REF!</v>
      </c>
      <c r="C47" s="7">
        <f>エントリーシート!C67</f>
        <v>0</v>
      </c>
      <c r="D47" s="7">
        <f>エントリーシート!D67</f>
        <v>0</v>
      </c>
      <c r="E47" s="7" t="str">
        <f>エントリーシート!E67</f>
        <v/>
      </c>
      <c r="F47" s="7" t="str">
        <f>エントリーシート!F67</f>
        <v/>
      </c>
      <c r="G47" s="3">
        <f>エントリーシート!J67</f>
        <v>0</v>
      </c>
      <c r="H47" s="9" t="e">
        <f>エントリーシート!#REF!</f>
        <v>#REF!</v>
      </c>
      <c r="I47" s="3">
        <f>エントリーシート!K67</f>
        <v>0</v>
      </c>
      <c r="J47" s="7">
        <f>エントリーシート!L67</f>
        <v>0</v>
      </c>
      <c r="K47" s="7">
        <f>エントリーシート!P67</f>
        <v>0</v>
      </c>
      <c r="L47" s="8">
        <f>エントリーシート!T67</f>
        <v>0</v>
      </c>
      <c r="M47" s="8">
        <f>エントリーシート!T67</f>
        <v>0</v>
      </c>
    </row>
    <row r="48" spans="1:13" x14ac:dyDescent="0.2">
      <c r="A48" s="7">
        <f>エントリーシート!B68</f>
        <v>0</v>
      </c>
      <c r="B48" s="7" t="e">
        <f>エントリーシート!#REF!</f>
        <v>#REF!</v>
      </c>
      <c r="C48" s="7">
        <f>エントリーシート!C68</f>
        <v>0</v>
      </c>
      <c r="D48" s="7">
        <f>エントリーシート!D68</f>
        <v>0</v>
      </c>
      <c r="E48" s="7" t="str">
        <f>エントリーシート!E68</f>
        <v/>
      </c>
      <c r="F48" s="7" t="str">
        <f>エントリーシート!F68</f>
        <v/>
      </c>
      <c r="G48" s="3">
        <f>エントリーシート!J68</f>
        <v>0</v>
      </c>
      <c r="H48" s="9" t="e">
        <f>エントリーシート!#REF!</f>
        <v>#REF!</v>
      </c>
      <c r="I48" s="3">
        <f>エントリーシート!K68</f>
        <v>0</v>
      </c>
      <c r="J48" s="7">
        <f>エントリーシート!L68</f>
        <v>0</v>
      </c>
      <c r="K48" s="7">
        <f>エントリーシート!P68</f>
        <v>0</v>
      </c>
      <c r="L48" s="8">
        <f>エントリーシート!T68</f>
        <v>0</v>
      </c>
      <c r="M48" s="8">
        <f>エントリーシート!T68</f>
        <v>0</v>
      </c>
    </row>
    <row r="49" spans="1:13" x14ac:dyDescent="0.2">
      <c r="A49" s="7">
        <f>エントリーシート!B69</f>
        <v>0</v>
      </c>
      <c r="B49" s="7" t="e">
        <f>エントリーシート!#REF!</f>
        <v>#REF!</v>
      </c>
      <c r="C49" s="7">
        <f>エントリーシート!C69</f>
        <v>0</v>
      </c>
      <c r="D49" s="7">
        <f>エントリーシート!D69</f>
        <v>0</v>
      </c>
      <c r="E49" s="7" t="str">
        <f>エントリーシート!E69</f>
        <v/>
      </c>
      <c r="F49" s="7" t="str">
        <f>エントリーシート!F69</f>
        <v/>
      </c>
      <c r="G49" s="3">
        <f>エントリーシート!J69</f>
        <v>0</v>
      </c>
      <c r="H49" s="9" t="e">
        <f>エントリーシート!#REF!</f>
        <v>#REF!</v>
      </c>
      <c r="I49" s="3">
        <f>エントリーシート!K69</f>
        <v>0</v>
      </c>
      <c r="J49" s="7">
        <f>エントリーシート!L69</f>
        <v>0</v>
      </c>
      <c r="K49" s="7">
        <f>エントリーシート!P69</f>
        <v>0</v>
      </c>
      <c r="L49" s="8">
        <f>エントリーシート!T69</f>
        <v>0</v>
      </c>
      <c r="M49" s="8">
        <f>エントリーシート!T69</f>
        <v>0</v>
      </c>
    </row>
    <row r="50" spans="1:13" x14ac:dyDescent="0.2">
      <c r="A50" s="7">
        <f>エントリーシート!B70</f>
        <v>0</v>
      </c>
      <c r="B50" s="7" t="e">
        <f>エントリーシート!#REF!</f>
        <v>#REF!</v>
      </c>
      <c r="C50" s="7">
        <f>エントリーシート!C70</f>
        <v>0</v>
      </c>
      <c r="D50" s="7">
        <f>エントリーシート!D70</f>
        <v>0</v>
      </c>
      <c r="E50" s="7" t="str">
        <f>エントリーシート!E70</f>
        <v/>
      </c>
      <c r="F50" s="7" t="str">
        <f>エントリーシート!F70</f>
        <v/>
      </c>
      <c r="G50" s="3">
        <f>エントリーシート!J70</f>
        <v>0</v>
      </c>
      <c r="H50" s="9" t="e">
        <f>エントリーシート!#REF!</f>
        <v>#REF!</v>
      </c>
      <c r="I50" s="3">
        <f>エントリーシート!K70</f>
        <v>0</v>
      </c>
      <c r="J50" s="7">
        <f>エントリーシート!L70</f>
        <v>0</v>
      </c>
      <c r="K50" s="7">
        <f>エントリーシート!P70</f>
        <v>0</v>
      </c>
      <c r="L50" s="8">
        <f>エントリーシート!T70</f>
        <v>0</v>
      </c>
      <c r="M50" s="8">
        <f>エントリーシート!T70</f>
        <v>0</v>
      </c>
    </row>
    <row r="51" spans="1:13" x14ac:dyDescent="0.2">
      <c r="A51" s="7">
        <f>エントリーシート!B71</f>
        <v>0</v>
      </c>
      <c r="B51" s="7" t="e">
        <f>エントリーシート!#REF!</f>
        <v>#REF!</v>
      </c>
      <c r="C51" s="7">
        <f>エントリーシート!C71</f>
        <v>0</v>
      </c>
      <c r="D51" s="7">
        <f>エントリーシート!D71</f>
        <v>0</v>
      </c>
      <c r="E51" s="7" t="str">
        <f>エントリーシート!E71</f>
        <v/>
      </c>
      <c r="F51" s="7" t="str">
        <f>エントリーシート!F71</f>
        <v/>
      </c>
      <c r="G51" s="3">
        <f>エントリーシート!J71</f>
        <v>0</v>
      </c>
      <c r="H51" s="9" t="e">
        <f>エントリーシート!#REF!</f>
        <v>#REF!</v>
      </c>
      <c r="I51" s="3">
        <f>エントリーシート!K71</f>
        <v>0</v>
      </c>
      <c r="J51" s="7">
        <f>エントリーシート!L71</f>
        <v>0</v>
      </c>
      <c r="K51" s="7">
        <f>エントリーシート!P71</f>
        <v>0</v>
      </c>
      <c r="L51" s="8">
        <f>エントリーシート!T71</f>
        <v>0</v>
      </c>
      <c r="M51" s="8">
        <f>エントリーシート!T71</f>
        <v>0</v>
      </c>
    </row>
    <row r="52" spans="1:13" x14ac:dyDescent="0.2">
      <c r="A52" s="7">
        <f>エントリーシート!B72</f>
        <v>0</v>
      </c>
      <c r="B52" s="7" t="e">
        <f>エントリーシート!#REF!</f>
        <v>#REF!</v>
      </c>
      <c r="C52" s="7">
        <f>エントリーシート!C72</f>
        <v>0</v>
      </c>
      <c r="D52" s="7">
        <f>エントリーシート!D72</f>
        <v>0</v>
      </c>
      <c r="E52" s="7" t="str">
        <f>エントリーシート!E72</f>
        <v/>
      </c>
      <c r="F52" s="7" t="str">
        <f>エントリーシート!F72</f>
        <v/>
      </c>
      <c r="G52" s="3">
        <f>エントリーシート!J72</f>
        <v>0</v>
      </c>
      <c r="H52" s="9" t="e">
        <f>エントリーシート!#REF!</f>
        <v>#REF!</v>
      </c>
      <c r="I52" s="3">
        <f>エントリーシート!K72</f>
        <v>0</v>
      </c>
      <c r="J52" s="7">
        <f>エントリーシート!L72</f>
        <v>0</v>
      </c>
      <c r="K52" s="7">
        <f>エントリーシート!P72</f>
        <v>0</v>
      </c>
      <c r="L52" s="8">
        <f>エントリーシート!T72</f>
        <v>0</v>
      </c>
      <c r="M52" s="8">
        <f>エントリーシート!T72</f>
        <v>0</v>
      </c>
    </row>
    <row r="53" spans="1:13" x14ac:dyDescent="0.2">
      <c r="A53" s="7">
        <f>エントリーシート!B73</f>
        <v>0</v>
      </c>
      <c r="B53" s="7" t="e">
        <f>エントリーシート!#REF!</f>
        <v>#REF!</v>
      </c>
      <c r="C53" s="7">
        <f>エントリーシート!C73</f>
        <v>0</v>
      </c>
      <c r="D53" s="7">
        <f>エントリーシート!D73</f>
        <v>0</v>
      </c>
      <c r="E53" s="7"/>
      <c r="F53" s="7"/>
      <c r="G53" s="3">
        <f>エントリーシート!J73</f>
        <v>0</v>
      </c>
      <c r="H53" s="9" t="e">
        <f>エントリーシート!#REF!</f>
        <v>#REF!</v>
      </c>
      <c r="I53" s="3">
        <f>エントリーシート!K73</f>
        <v>0</v>
      </c>
      <c r="J53" s="7">
        <f>エントリーシート!L73</f>
        <v>0</v>
      </c>
      <c r="K53" s="7">
        <f>エントリーシート!P73</f>
        <v>0</v>
      </c>
      <c r="L53" s="8">
        <f>エントリーシート!T73</f>
        <v>0</v>
      </c>
      <c r="M53" s="8">
        <f>エントリーシート!T73</f>
        <v>0</v>
      </c>
    </row>
    <row r="54" spans="1:13" x14ac:dyDescent="0.2">
      <c r="A54" s="7">
        <f>エントリーシート!B74</f>
        <v>0</v>
      </c>
      <c r="B54" s="7" t="e">
        <f>エントリーシート!#REF!</f>
        <v>#REF!</v>
      </c>
      <c r="C54" s="7">
        <f>エントリーシート!C74</f>
        <v>0</v>
      </c>
      <c r="D54" s="7">
        <f>エントリーシート!D74</f>
        <v>0</v>
      </c>
      <c r="E54" s="7"/>
      <c r="F54" s="7"/>
      <c r="G54" s="3">
        <f>エントリーシート!J74</f>
        <v>0</v>
      </c>
      <c r="H54" s="9" t="e">
        <f>エントリーシート!#REF!</f>
        <v>#REF!</v>
      </c>
      <c r="I54" s="3">
        <f>エントリーシート!K74</f>
        <v>0</v>
      </c>
      <c r="J54" s="7">
        <f>エントリーシート!L74</f>
        <v>0</v>
      </c>
      <c r="K54" s="7">
        <f>エントリーシート!P74</f>
        <v>0</v>
      </c>
      <c r="L54" s="8">
        <f>エントリーシート!T74</f>
        <v>0</v>
      </c>
      <c r="M54" s="8">
        <f>エントリーシート!T74</f>
        <v>0</v>
      </c>
    </row>
    <row r="55" spans="1:13" x14ac:dyDescent="0.2">
      <c r="A55" s="7">
        <f>エントリーシート!B75</f>
        <v>0</v>
      </c>
      <c r="B55" s="7" t="e">
        <f>エントリーシート!#REF!</f>
        <v>#REF!</v>
      </c>
      <c r="C55" s="7">
        <f>エントリーシート!C75</f>
        <v>0</v>
      </c>
      <c r="D55" s="7">
        <f>エントリーシート!D75</f>
        <v>0</v>
      </c>
      <c r="E55" s="7"/>
      <c r="F55" s="7"/>
      <c r="G55" s="3">
        <f>エントリーシート!J75</f>
        <v>0</v>
      </c>
      <c r="H55" s="9" t="e">
        <f>エントリーシート!#REF!</f>
        <v>#REF!</v>
      </c>
      <c r="I55" s="3">
        <f>エントリーシート!K75</f>
        <v>0</v>
      </c>
      <c r="J55" s="7">
        <f>エントリーシート!L75</f>
        <v>0</v>
      </c>
      <c r="K55" s="7">
        <f>エントリーシート!P75</f>
        <v>0</v>
      </c>
      <c r="L55" s="8">
        <f>エントリーシート!T75</f>
        <v>0</v>
      </c>
      <c r="M55" s="8">
        <f>エントリーシート!T75</f>
        <v>0</v>
      </c>
    </row>
    <row r="56" spans="1:13" x14ac:dyDescent="0.2">
      <c r="A56" s="7">
        <f>エントリーシート!B76</f>
        <v>0</v>
      </c>
      <c r="B56" s="7" t="e">
        <f>エントリーシート!#REF!</f>
        <v>#REF!</v>
      </c>
      <c r="C56" s="7">
        <f>エントリーシート!C76</f>
        <v>0</v>
      </c>
      <c r="D56" s="7">
        <f>エントリーシート!D76</f>
        <v>0</v>
      </c>
      <c r="E56" s="7"/>
      <c r="F56" s="7"/>
      <c r="G56" s="3">
        <f>エントリーシート!J76</f>
        <v>0</v>
      </c>
      <c r="H56" s="9" t="e">
        <f>エントリーシート!#REF!</f>
        <v>#REF!</v>
      </c>
      <c r="I56" s="3">
        <f>エントリーシート!K76</f>
        <v>0</v>
      </c>
      <c r="J56" s="7">
        <f>エントリーシート!L76</f>
        <v>0</v>
      </c>
      <c r="K56" s="7">
        <f>エントリーシート!P76</f>
        <v>0</v>
      </c>
      <c r="L56" s="8">
        <f>エントリーシート!T76</f>
        <v>0</v>
      </c>
      <c r="M56" s="8">
        <f>エントリーシート!T76</f>
        <v>0</v>
      </c>
    </row>
    <row r="57" spans="1:13" x14ac:dyDescent="0.2">
      <c r="A57" s="7">
        <f>エントリーシート!B77</f>
        <v>0</v>
      </c>
      <c r="B57" s="7" t="e">
        <f>エントリーシート!#REF!</f>
        <v>#REF!</v>
      </c>
      <c r="C57" s="7">
        <f>エントリーシート!C77</f>
        <v>0</v>
      </c>
      <c r="D57" s="7">
        <f>エントリーシート!D77</f>
        <v>0</v>
      </c>
      <c r="E57" s="7"/>
      <c r="F57" s="7"/>
      <c r="G57" s="3">
        <f>エントリーシート!J77</f>
        <v>0</v>
      </c>
      <c r="H57" s="9" t="e">
        <f>エントリーシート!#REF!</f>
        <v>#REF!</v>
      </c>
      <c r="I57" s="3">
        <f>エントリーシート!K77</f>
        <v>0</v>
      </c>
      <c r="J57" s="7">
        <f>エントリーシート!L77</f>
        <v>0</v>
      </c>
      <c r="K57" s="7">
        <f>エントリーシート!P77</f>
        <v>0</v>
      </c>
      <c r="L57" s="8">
        <f>エントリーシート!T77</f>
        <v>0</v>
      </c>
      <c r="M57" s="8">
        <f>エントリーシート!T77</f>
        <v>0</v>
      </c>
    </row>
    <row r="58" spans="1:13" x14ac:dyDescent="0.2">
      <c r="A58" s="7">
        <f>エントリーシート!B78</f>
        <v>0</v>
      </c>
      <c r="B58" s="7" t="e">
        <f>エントリーシート!#REF!</f>
        <v>#REF!</v>
      </c>
      <c r="C58" s="7">
        <f>エントリーシート!C78</f>
        <v>0</v>
      </c>
      <c r="D58" s="7">
        <f>エントリーシート!D78</f>
        <v>0</v>
      </c>
      <c r="E58" s="7"/>
      <c r="F58" s="7"/>
      <c r="G58" s="3">
        <f>エントリーシート!J78</f>
        <v>0</v>
      </c>
      <c r="H58" s="9" t="e">
        <f>エントリーシート!#REF!</f>
        <v>#REF!</v>
      </c>
      <c r="I58" s="3">
        <f>エントリーシート!K78</f>
        <v>0</v>
      </c>
      <c r="J58" s="7">
        <f>エントリーシート!L78</f>
        <v>0</v>
      </c>
      <c r="K58" s="7">
        <f>エントリーシート!P78</f>
        <v>0</v>
      </c>
      <c r="L58" s="8">
        <f>エントリーシート!T78</f>
        <v>0</v>
      </c>
      <c r="M58" s="8">
        <f>エントリーシート!T78</f>
        <v>0</v>
      </c>
    </row>
    <row r="59" spans="1:13" x14ac:dyDescent="0.2">
      <c r="A59" s="7">
        <f>エントリーシート!B79</f>
        <v>0</v>
      </c>
      <c r="B59" s="7" t="e">
        <f>エントリーシート!#REF!</f>
        <v>#REF!</v>
      </c>
      <c r="C59" s="7">
        <f>エントリーシート!C79</f>
        <v>0</v>
      </c>
      <c r="D59" s="7">
        <f>エントリーシート!D79</f>
        <v>0</v>
      </c>
      <c r="E59" s="7"/>
      <c r="F59" s="7"/>
      <c r="G59" s="3">
        <f>エントリーシート!J79</f>
        <v>0</v>
      </c>
      <c r="H59" s="9" t="e">
        <f>エントリーシート!#REF!</f>
        <v>#REF!</v>
      </c>
      <c r="I59" s="3">
        <f>エントリーシート!K79</f>
        <v>0</v>
      </c>
      <c r="J59" s="7">
        <f>エントリーシート!L79</f>
        <v>0</v>
      </c>
      <c r="K59" s="7">
        <f>エントリーシート!P79</f>
        <v>0</v>
      </c>
      <c r="L59" s="8">
        <f>エントリーシート!T79</f>
        <v>0</v>
      </c>
      <c r="M59" s="8">
        <f>エントリーシート!T79</f>
        <v>0</v>
      </c>
    </row>
    <row r="60" spans="1:13" x14ac:dyDescent="0.2">
      <c r="A60" s="7">
        <f>エントリーシート!B80</f>
        <v>0</v>
      </c>
      <c r="B60" s="7" t="e">
        <f>エントリーシート!#REF!</f>
        <v>#REF!</v>
      </c>
      <c r="C60" s="7">
        <f>エントリーシート!C80</f>
        <v>0</v>
      </c>
      <c r="D60" s="7">
        <f>エントリーシート!D80</f>
        <v>0</v>
      </c>
      <c r="E60" s="7"/>
      <c r="F60" s="7"/>
      <c r="G60" s="3">
        <f>エントリーシート!J80</f>
        <v>0</v>
      </c>
      <c r="H60" s="9" t="e">
        <f>エントリーシート!#REF!</f>
        <v>#REF!</v>
      </c>
      <c r="I60" s="3">
        <f>エントリーシート!K80</f>
        <v>0</v>
      </c>
      <c r="J60" s="7">
        <f>エントリーシート!L80</f>
        <v>0</v>
      </c>
      <c r="K60" s="7">
        <f>エントリーシート!P80</f>
        <v>0</v>
      </c>
      <c r="L60" s="8">
        <f>エントリーシート!T80</f>
        <v>0</v>
      </c>
      <c r="M60" s="8">
        <f>エントリーシート!T80</f>
        <v>0</v>
      </c>
    </row>
    <row r="61" spans="1:13" x14ac:dyDescent="0.2">
      <c r="A61" s="7">
        <f>エントリーシート!B81</f>
        <v>0</v>
      </c>
      <c r="B61" s="7" t="e">
        <f>エントリーシート!#REF!</f>
        <v>#REF!</v>
      </c>
      <c r="C61" s="7">
        <f>エントリーシート!C81</f>
        <v>0</v>
      </c>
      <c r="D61" s="7">
        <f>エントリーシート!D81</f>
        <v>0</v>
      </c>
      <c r="E61" s="7"/>
      <c r="F61" s="7"/>
      <c r="G61" s="3">
        <f>エントリーシート!J81</f>
        <v>0</v>
      </c>
      <c r="H61" s="9" t="e">
        <f>エントリーシート!#REF!</f>
        <v>#REF!</v>
      </c>
      <c r="I61" s="3">
        <f>エントリーシート!K81</f>
        <v>0</v>
      </c>
      <c r="J61" s="7">
        <f>エントリーシート!L81</f>
        <v>0</v>
      </c>
      <c r="K61" s="7">
        <f>エントリーシート!P81</f>
        <v>0</v>
      </c>
      <c r="L61" s="8">
        <f>エントリーシート!T81</f>
        <v>0</v>
      </c>
      <c r="M61" s="8">
        <f>エントリーシート!T81</f>
        <v>0</v>
      </c>
    </row>
    <row r="62" spans="1:13" x14ac:dyDescent="0.2">
      <c r="A62" s="7">
        <f>エントリーシート!B82</f>
        <v>0</v>
      </c>
      <c r="B62" s="7" t="e">
        <f>エントリーシート!#REF!</f>
        <v>#REF!</v>
      </c>
      <c r="C62" s="7">
        <f>エントリーシート!C82</f>
        <v>0</v>
      </c>
      <c r="D62" s="7">
        <f>エントリーシート!D82</f>
        <v>0</v>
      </c>
      <c r="E62" s="7"/>
      <c r="F62" s="7"/>
      <c r="G62" s="3">
        <f>エントリーシート!J82</f>
        <v>0</v>
      </c>
      <c r="H62" s="9" t="e">
        <f>エントリーシート!#REF!</f>
        <v>#REF!</v>
      </c>
      <c r="I62" s="3">
        <f>エントリーシート!K82</f>
        <v>0</v>
      </c>
      <c r="J62" s="7">
        <f>エントリーシート!L82</f>
        <v>0</v>
      </c>
      <c r="K62" s="7">
        <f>エントリーシート!P82</f>
        <v>0</v>
      </c>
      <c r="L62" s="8">
        <f>エントリーシート!T82</f>
        <v>0</v>
      </c>
      <c r="M62" s="8">
        <f>エントリーシート!T82</f>
        <v>0</v>
      </c>
    </row>
    <row r="63" spans="1:13" x14ac:dyDescent="0.2">
      <c r="A63" s="7">
        <f>エントリーシート!B83</f>
        <v>0</v>
      </c>
      <c r="B63" s="7" t="e">
        <f>エントリーシート!#REF!</f>
        <v>#REF!</v>
      </c>
      <c r="C63" s="7">
        <f>エントリーシート!C83</f>
        <v>0</v>
      </c>
      <c r="D63" s="7">
        <f>エントリーシート!D83</f>
        <v>0</v>
      </c>
      <c r="E63" s="7"/>
      <c r="F63" s="7"/>
      <c r="G63" s="3">
        <f>エントリーシート!J83</f>
        <v>0</v>
      </c>
      <c r="H63" s="9" t="e">
        <f>エントリーシート!#REF!</f>
        <v>#REF!</v>
      </c>
      <c r="I63" s="3">
        <f>エントリーシート!K83</f>
        <v>0</v>
      </c>
      <c r="J63" s="7">
        <f>エントリーシート!L83</f>
        <v>0</v>
      </c>
      <c r="K63" s="7">
        <f>エントリーシート!P83</f>
        <v>0</v>
      </c>
      <c r="L63" s="8">
        <f>エントリーシート!T83</f>
        <v>0</v>
      </c>
      <c r="M63" s="8">
        <f>エントリーシート!T83</f>
        <v>0</v>
      </c>
    </row>
    <row r="64" spans="1:13" x14ac:dyDescent="0.2">
      <c r="A64" s="7">
        <f>エントリーシート!B84</f>
        <v>0</v>
      </c>
      <c r="B64" s="7" t="e">
        <f>エントリーシート!#REF!</f>
        <v>#REF!</v>
      </c>
      <c r="C64" s="7">
        <f>エントリーシート!C84</f>
        <v>0</v>
      </c>
      <c r="D64" s="7">
        <f>エントリーシート!D84</f>
        <v>0</v>
      </c>
      <c r="E64" s="7"/>
      <c r="F64" s="7"/>
      <c r="G64" s="3">
        <f>エントリーシート!J84</f>
        <v>0</v>
      </c>
      <c r="H64" s="9" t="e">
        <f>エントリーシート!#REF!</f>
        <v>#REF!</v>
      </c>
      <c r="I64" s="3">
        <f>エントリーシート!K84</f>
        <v>0</v>
      </c>
      <c r="J64" s="7">
        <f>エントリーシート!L84</f>
        <v>0</v>
      </c>
      <c r="K64" s="7">
        <f>エントリーシート!P84</f>
        <v>0</v>
      </c>
      <c r="L64" s="8">
        <f>エントリーシート!T84</f>
        <v>0</v>
      </c>
      <c r="M64" s="8">
        <f>エントリーシート!T84</f>
        <v>0</v>
      </c>
    </row>
    <row r="65" spans="1:13" x14ac:dyDescent="0.2">
      <c r="A65" s="7">
        <f>エントリーシート!B85</f>
        <v>0</v>
      </c>
      <c r="B65" s="7" t="e">
        <f>エントリーシート!#REF!</f>
        <v>#REF!</v>
      </c>
      <c r="C65" s="7">
        <f>エントリーシート!C85</f>
        <v>0</v>
      </c>
      <c r="D65" s="7">
        <f>エントリーシート!D85</f>
        <v>0</v>
      </c>
      <c r="E65" s="7"/>
      <c r="F65" s="7"/>
      <c r="G65" s="3">
        <f>エントリーシート!J85</f>
        <v>0</v>
      </c>
      <c r="H65" s="9" t="e">
        <f>エントリーシート!#REF!</f>
        <v>#REF!</v>
      </c>
      <c r="I65" s="3">
        <f>エントリーシート!K85</f>
        <v>0</v>
      </c>
      <c r="J65" s="7">
        <f>エントリーシート!L85</f>
        <v>0</v>
      </c>
      <c r="K65" s="7">
        <f>エントリーシート!P85</f>
        <v>0</v>
      </c>
      <c r="L65" s="8">
        <f>エントリーシート!T85</f>
        <v>0</v>
      </c>
      <c r="M65" s="8">
        <f>エントリーシート!T85</f>
        <v>0</v>
      </c>
    </row>
    <row r="66" spans="1:13" x14ac:dyDescent="0.2">
      <c r="A66" s="7">
        <f>エントリーシート!B86</f>
        <v>0</v>
      </c>
      <c r="B66" s="7" t="e">
        <f>エントリーシート!#REF!</f>
        <v>#REF!</v>
      </c>
      <c r="C66" s="7">
        <f>エントリーシート!C86</f>
        <v>0</v>
      </c>
      <c r="D66" s="7">
        <f>エントリーシート!D86</f>
        <v>0</v>
      </c>
      <c r="E66" s="7"/>
      <c r="F66" s="7"/>
      <c r="G66" s="3">
        <f>エントリーシート!J86</f>
        <v>0</v>
      </c>
      <c r="H66" s="9" t="e">
        <f>エントリーシート!#REF!</f>
        <v>#REF!</v>
      </c>
      <c r="I66" s="3">
        <f>エントリーシート!K86</f>
        <v>0</v>
      </c>
      <c r="J66" s="7">
        <f>エントリーシート!L86</f>
        <v>0</v>
      </c>
      <c r="K66" s="7">
        <f>エントリーシート!P86</f>
        <v>0</v>
      </c>
      <c r="L66" s="8">
        <f>エントリーシート!T86</f>
        <v>0</v>
      </c>
      <c r="M66" s="8">
        <f>エントリーシート!T86</f>
        <v>0</v>
      </c>
    </row>
    <row r="67" spans="1:13" x14ac:dyDescent="0.2">
      <c r="A67" s="7">
        <f>エントリーシート!B87</f>
        <v>0</v>
      </c>
      <c r="B67" s="7" t="e">
        <f>エントリーシート!#REF!</f>
        <v>#REF!</v>
      </c>
      <c r="C67" s="7">
        <f>エントリーシート!C87</f>
        <v>0</v>
      </c>
      <c r="D67" s="7">
        <f>エントリーシート!D87</f>
        <v>0</v>
      </c>
      <c r="E67" s="7"/>
      <c r="F67" s="7"/>
      <c r="G67" s="3">
        <f>エントリーシート!J87</f>
        <v>0</v>
      </c>
      <c r="H67" s="9" t="e">
        <f>エントリーシート!#REF!</f>
        <v>#REF!</v>
      </c>
      <c r="I67" s="3">
        <f>エントリーシート!K87</f>
        <v>0</v>
      </c>
      <c r="J67" s="7">
        <f>エントリーシート!L87</f>
        <v>0</v>
      </c>
      <c r="K67" s="7">
        <f>エントリーシート!P87</f>
        <v>0</v>
      </c>
      <c r="L67" s="8">
        <f>エントリーシート!T87</f>
        <v>0</v>
      </c>
      <c r="M67" s="8">
        <f>エントリーシート!T87</f>
        <v>0</v>
      </c>
    </row>
    <row r="68" spans="1:13" x14ac:dyDescent="0.2">
      <c r="A68" s="7">
        <f>エントリーシート!B88</f>
        <v>0</v>
      </c>
      <c r="B68" s="7" t="e">
        <f>エントリーシート!#REF!</f>
        <v>#REF!</v>
      </c>
      <c r="C68" s="7">
        <f>エントリーシート!C88</f>
        <v>0</v>
      </c>
      <c r="D68" s="7">
        <f>エントリーシート!D88</f>
        <v>0</v>
      </c>
      <c r="E68" s="7"/>
      <c r="F68" s="7"/>
      <c r="G68" s="3">
        <f>エントリーシート!J88</f>
        <v>0</v>
      </c>
      <c r="H68" s="9" t="e">
        <f>エントリーシート!#REF!</f>
        <v>#REF!</v>
      </c>
      <c r="I68" s="3">
        <f>エントリーシート!K88</f>
        <v>0</v>
      </c>
      <c r="J68" s="7">
        <f>エントリーシート!L88</f>
        <v>0</v>
      </c>
      <c r="K68" s="7">
        <f>エントリーシート!P88</f>
        <v>0</v>
      </c>
      <c r="L68" s="8">
        <f>エントリーシート!T88</f>
        <v>0</v>
      </c>
      <c r="M68" s="8">
        <f>エントリーシート!T88</f>
        <v>0</v>
      </c>
    </row>
    <row r="69" spans="1:13" x14ac:dyDescent="0.2">
      <c r="A69" s="7">
        <f>エントリーシート!B89</f>
        <v>0</v>
      </c>
      <c r="B69" s="7" t="e">
        <f>エントリーシート!#REF!</f>
        <v>#REF!</v>
      </c>
      <c r="C69" s="7">
        <f>エントリーシート!C89</f>
        <v>0</v>
      </c>
      <c r="D69" s="7">
        <f>エントリーシート!D89</f>
        <v>0</v>
      </c>
      <c r="E69" s="7"/>
      <c r="F69" s="7"/>
      <c r="G69" s="3">
        <f>エントリーシート!J89</f>
        <v>0</v>
      </c>
      <c r="H69" s="9" t="e">
        <f>エントリーシート!#REF!</f>
        <v>#REF!</v>
      </c>
      <c r="I69" s="3">
        <f>エントリーシート!K89</f>
        <v>0</v>
      </c>
      <c r="J69" s="7">
        <f>エントリーシート!L89</f>
        <v>0</v>
      </c>
      <c r="K69" s="7">
        <f>エントリーシート!P89</f>
        <v>0</v>
      </c>
      <c r="L69" s="8">
        <f>エントリーシート!T89</f>
        <v>0</v>
      </c>
      <c r="M69" s="8">
        <f>エントリーシート!T89</f>
        <v>0</v>
      </c>
    </row>
    <row r="70" spans="1:13" x14ac:dyDescent="0.2">
      <c r="A70" s="7" t="str">
        <f>エントリーシート!B90</f>
        <v>非公認の部</v>
      </c>
      <c r="B70" s="7" t="e">
        <f>エントリーシート!#REF!</f>
        <v>#REF!</v>
      </c>
      <c r="C70" s="7">
        <f>エントリーシート!C90</f>
        <v>0</v>
      </c>
      <c r="D70" s="7">
        <f>エントリーシート!D90</f>
        <v>0</v>
      </c>
      <c r="E70" s="7"/>
      <c r="F70" s="7"/>
      <c r="G70" s="3">
        <f>エントリーシート!J90</f>
        <v>0</v>
      </c>
      <c r="H70" s="9" t="e">
        <f>エントリーシート!#REF!</f>
        <v>#REF!</v>
      </c>
      <c r="I70" s="3">
        <f>エントリーシート!K90</f>
        <v>0</v>
      </c>
      <c r="J70" s="7">
        <f>エントリーシート!L90</f>
        <v>0</v>
      </c>
      <c r="K70" s="7">
        <f>エントリーシート!P90</f>
        <v>0</v>
      </c>
      <c r="L70" s="8">
        <f>エントリーシート!T90</f>
        <v>0</v>
      </c>
      <c r="M70" s="8">
        <f>エントリーシート!T90</f>
        <v>0</v>
      </c>
    </row>
    <row r="71" spans="1:13" x14ac:dyDescent="0.2">
      <c r="A71" s="7">
        <f>エントリーシート!B91</f>
        <v>0</v>
      </c>
      <c r="B71" s="7" t="e">
        <f>エントリーシート!#REF!</f>
        <v>#REF!</v>
      </c>
      <c r="C71" s="7">
        <f>エントリーシート!C91</f>
        <v>0</v>
      </c>
      <c r="D71" s="7">
        <f>エントリーシート!D91</f>
        <v>0</v>
      </c>
      <c r="E71" s="7"/>
      <c r="F71" s="7"/>
      <c r="G71" s="3">
        <f>エントリーシート!J91</f>
        <v>0</v>
      </c>
      <c r="H71" s="9" t="e">
        <f>エントリーシート!#REF!</f>
        <v>#REF!</v>
      </c>
      <c r="I71" s="3">
        <f>エントリーシート!K91</f>
        <v>0</v>
      </c>
      <c r="J71" s="7">
        <f>エントリーシート!L91</f>
        <v>0</v>
      </c>
      <c r="K71" s="7">
        <f>エントリーシート!P91</f>
        <v>0</v>
      </c>
      <c r="L71" s="8">
        <f>エントリーシート!T91</f>
        <v>0</v>
      </c>
      <c r="M71" s="8">
        <f>エントリーシート!T91</f>
        <v>0</v>
      </c>
    </row>
    <row r="72" spans="1:13" x14ac:dyDescent="0.2">
      <c r="A72" s="7">
        <f>エントリーシート!B92</f>
        <v>0</v>
      </c>
      <c r="B72" s="7" t="e">
        <f>エントリーシート!#REF!</f>
        <v>#REF!</v>
      </c>
      <c r="C72" s="7">
        <f>エントリーシート!C92</f>
        <v>0</v>
      </c>
      <c r="D72" s="7">
        <f>エントリーシート!D92</f>
        <v>0</v>
      </c>
      <c r="E72" s="7"/>
      <c r="F72" s="7"/>
      <c r="G72" s="3">
        <f>エントリーシート!J92</f>
        <v>0</v>
      </c>
      <c r="H72" s="9" t="e">
        <f>エントリーシート!#REF!</f>
        <v>#REF!</v>
      </c>
      <c r="I72" s="3">
        <f>エントリーシート!K92</f>
        <v>0</v>
      </c>
      <c r="J72" s="7">
        <f>エントリーシート!L92</f>
        <v>0</v>
      </c>
      <c r="K72" s="7">
        <f>エントリーシート!P92</f>
        <v>0</v>
      </c>
      <c r="L72" s="8">
        <f>エントリーシート!T92</f>
        <v>0</v>
      </c>
      <c r="M72" s="8">
        <f>エントリーシート!T92</f>
        <v>0</v>
      </c>
    </row>
    <row r="73" spans="1:13" x14ac:dyDescent="0.2">
      <c r="A73" s="7">
        <f>エントリーシート!B93</f>
        <v>0</v>
      </c>
      <c r="B73" s="7" t="e">
        <f>エントリーシート!#REF!</f>
        <v>#REF!</v>
      </c>
      <c r="C73" s="7">
        <f>エントリーシート!C93</f>
        <v>0</v>
      </c>
      <c r="D73" s="7">
        <f>エントリーシート!D93</f>
        <v>0</v>
      </c>
      <c r="E73" s="7"/>
      <c r="F73" s="7"/>
      <c r="G73" s="3">
        <f>エントリーシート!J93</f>
        <v>0</v>
      </c>
      <c r="H73" s="9" t="e">
        <f>エントリーシート!#REF!</f>
        <v>#REF!</v>
      </c>
      <c r="I73" s="3">
        <f>エントリーシート!K93</f>
        <v>0</v>
      </c>
      <c r="J73" s="7">
        <f>エントリーシート!L93</f>
        <v>0</v>
      </c>
      <c r="K73" s="7">
        <f>エントリーシート!P93</f>
        <v>0</v>
      </c>
      <c r="L73" s="8">
        <f>エントリーシート!T93</f>
        <v>0</v>
      </c>
      <c r="M73" s="8">
        <f>エントリーシート!T93</f>
        <v>0</v>
      </c>
    </row>
    <row r="74" spans="1:13" x14ac:dyDescent="0.2">
      <c r="A74" s="7">
        <f>エントリーシート!B94</f>
        <v>0</v>
      </c>
      <c r="B74" s="7" t="e">
        <f>エントリーシート!#REF!</f>
        <v>#REF!</v>
      </c>
      <c r="C74" s="7">
        <f>エントリーシート!C94</f>
        <v>0</v>
      </c>
      <c r="D74" s="7">
        <f>エントリーシート!D94</f>
        <v>0</v>
      </c>
      <c r="E74" s="7"/>
      <c r="F74" s="7"/>
      <c r="G74" s="3">
        <f>エントリーシート!J94</f>
        <v>0</v>
      </c>
      <c r="H74" s="9" t="e">
        <f>エントリーシート!#REF!</f>
        <v>#REF!</v>
      </c>
      <c r="I74" s="3">
        <f>エントリーシート!K94</f>
        <v>0</v>
      </c>
      <c r="J74" s="7">
        <f>エントリーシート!L94</f>
        <v>0</v>
      </c>
      <c r="K74" s="7">
        <f>エントリーシート!P94</f>
        <v>0</v>
      </c>
      <c r="L74" s="8">
        <f>エントリーシート!T94</f>
        <v>0</v>
      </c>
      <c r="M74" s="8">
        <f>エントリーシート!T94</f>
        <v>0</v>
      </c>
    </row>
    <row r="75" spans="1:13" x14ac:dyDescent="0.2">
      <c r="A75" s="7">
        <f>エントリーシート!B95</f>
        <v>0</v>
      </c>
      <c r="B75" s="7" t="e">
        <f>エントリーシート!#REF!</f>
        <v>#REF!</v>
      </c>
      <c r="C75" s="7">
        <f>エントリーシート!C95</f>
        <v>0</v>
      </c>
      <c r="D75" s="7">
        <f>エントリーシート!D95</f>
        <v>0</v>
      </c>
      <c r="E75" s="7"/>
      <c r="F75" s="7"/>
      <c r="G75" s="3">
        <f>エントリーシート!J95</f>
        <v>0</v>
      </c>
      <c r="H75" s="9" t="e">
        <f>エントリーシート!#REF!</f>
        <v>#REF!</v>
      </c>
      <c r="I75" s="3">
        <f>エントリーシート!K95</f>
        <v>0</v>
      </c>
      <c r="J75" s="7">
        <f>エントリーシート!L95</f>
        <v>0</v>
      </c>
      <c r="K75" s="7">
        <f>エントリーシート!P95</f>
        <v>0</v>
      </c>
      <c r="L75" s="8">
        <f>エントリーシート!T95</f>
        <v>0</v>
      </c>
      <c r="M75" s="8">
        <f>エントリーシート!T95</f>
        <v>0</v>
      </c>
    </row>
    <row r="76" spans="1:13" x14ac:dyDescent="0.2">
      <c r="A76" s="7">
        <f>エントリーシート!B96</f>
        <v>0</v>
      </c>
      <c r="B76" s="7" t="e">
        <f>エントリーシート!#REF!</f>
        <v>#REF!</v>
      </c>
      <c r="C76" s="7">
        <f>エントリーシート!C96</f>
        <v>0</v>
      </c>
      <c r="D76" s="7">
        <f>エントリーシート!D96</f>
        <v>0</v>
      </c>
      <c r="E76" s="7"/>
      <c r="F76" s="7"/>
      <c r="G76" s="3">
        <f>エントリーシート!J96</f>
        <v>0</v>
      </c>
      <c r="H76" s="9" t="e">
        <f>エントリーシート!#REF!</f>
        <v>#REF!</v>
      </c>
      <c r="I76" s="3">
        <f>エントリーシート!K96</f>
        <v>0</v>
      </c>
      <c r="J76" s="7">
        <f>エントリーシート!L96</f>
        <v>0</v>
      </c>
      <c r="K76" s="7">
        <f>エントリーシート!P96</f>
        <v>0</v>
      </c>
      <c r="L76" s="8">
        <f>エントリーシート!T96</f>
        <v>0</v>
      </c>
      <c r="M76" s="8">
        <f>エントリーシート!T96</f>
        <v>0</v>
      </c>
    </row>
    <row r="77" spans="1:13" x14ac:dyDescent="0.2">
      <c r="A77" s="7">
        <f>エントリーシート!B97</f>
        <v>0</v>
      </c>
      <c r="B77" s="7" t="e">
        <f>エントリーシート!#REF!</f>
        <v>#REF!</v>
      </c>
      <c r="C77" s="7">
        <f>エントリーシート!C97</f>
        <v>0</v>
      </c>
      <c r="D77" s="7">
        <f>エントリーシート!D97</f>
        <v>0</v>
      </c>
      <c r="E77" s="7"/>
      <c r="F77" s="7"/>
      <c r="G77" s="3">
        <f>エントリーシート!J97</f>
        <v>0</v>
      </c>
      <c r="H77" s="9" t="e">
        <f>エントリーシート!#REF!</f>
        <v>#REF!</v>
      </c>
      <c r="I77" s="3">
        <f>エントリーシート!K97</f>
        <v>0</v>
      </c>
      <c r="J77" s="7">
        <f>エントリーシート!L97</f>
        <v>0</v>
      </c>
      <c r="K77" s="7">
        <f>エントリーシート!P97</f>
        <v>0</v>
      </c>
      <c r="L77" s="8">
        <f>エントリーシート!T97</f>
        <v>0</v>
      </c>
      <c r="M77" s="8">
        <f>エントリーシート!T97</f>
        <v>0</v>
      </c>
    </row>
    <row r="78" spans="1:13" x14ac:dyDescent="0.2">
      <c r="A78" s="7">
        <f>エントリーシート!B98</f>
        <v>0</v>
      </c>
      <c r="B78" s="7" t="e">
        <f>エントリーシート!#REF!</f>
        <v>#REF!</v>
      </c>
      <c r="C78" s="7">
        <f>エントリーシート!C98</f>
        <v>0</v>
      </c>
      <c r="D78" s="7">
        <f>エントリーシート!D98</f>
        <v>0</v>
      </c>
      <c r="E78" s="7"/>
      <c r="F78" s="7"/>
      <c r="G78" s="3">
        <f>エントリーシート!J98</f>
        <v>0</v>
      </c>
      <c r="H78" s="9" t="e">
        <f>エントリーシート!#REF!</f>
        <v>#REF!</v>
      </c>
      <c r="I78" s="3">
        <f>エントリーシート!K98</f>
        <v>0</v>
      </c>
      <c r="J78" s="7">
        <f>エントリーシート!L98</f>
        <v>0</v>
      </c>
      <c r="K78" s="7">
        <f>エントリーシート!P98</f>
        <v>0</v>
      </c>
      <c r="L78" s="8">
        <f>エントリーシート!T98</f>
        <v>0</v>
      </c>
      <c r="M78" s="8">
        <f>エントリーシート!T98</f>
        <v>0</v>
      </c>
    </row>
    <row r="79" spans="1:13" x14ac:dyDescent="0.2">
      <c r="A79" s="7">
        <f>エントリーシート!B99</f>
        <v>0</v>
      </c>
      <c r="B79" s="7" t="e">
        <f>エントリーシート!#REF!</f>
        <v>#REF!</v>
      </c>
      <c r="C79" s="7">
        <f>エントリーシート!C99</f>
        <v>0</v>
      </c>
      <c r="D79" s="7">
        <f>エントリーシート!D99</f>
        <v>0</v>
      </c>
      <c r="E79" s="7"/>
      <c r="F79" s="7"/>
      <c r="G79" s="3">
        <f>エントリーシート!J99</f>
        <v>0</v>
      </c>
      <c r="H79" s="9" t="e">
        <f>エントリーシート!#REF!</f>
        <v>#REF!</v>
      </c>
      <c r="I79" s="3">
        <f>エントリーシート!K99</f>
        <v>0</v>
      </c>
      <c r="J79" s="7">
        <f>エントリーシート!L99</f>
        <v>0</v>
      </c>
      <c r="K79" s="7">
        <f>エントリーシート!P99</f>
        <v>0</v>
      </c>
      <c r="L79" s="8">
        <f>エントリーシート!T99</f>
        <v>0</v>
      </c>
      <c r="M79" s="8">
        <f>エントリーシート!T99</f>
        <v>0</v>
      </c>
    </row>
    <row r="80" spans="1:13" x14ac:dyDescent="0.2">
      <c r="A80" s="7">
        <f>エントリーシート!B100</f>
        <v>0</v>
      </c>
      <c r="B80" s="7" t="e">
        <f>エントリーシート!#REF!</f>
        <v>#REF!</v>
      </c>
      <c r="C80" s="7">
        <f>エントリーシート!C100</f>
        <v>0</v>
      </c>
      <c r="D80" s="7">
        <f>エントリーシート!D100</f>
        <v>0</v>
      </c>
      <c r="E80" s="7"/>
      <c r="F80" s="7"/>
      <c r="G80" s="3">
        <f>エントリーシート!J100</f>
        <v>0</v>
      </c>
      <c r="H80" s="9" t="e">
        <f>エントリーシート!#REF!</f>
        <v>#REF!</v>
      </c>
      <c r="I80" s="3">
        <f>エントリーシート!K100</f>
        <v>0</v>
      </c>
      <c r="J80" s="7">
        <f>エントリーシート!L100</f>
        <v>0</v>
      </c>
      <c r="K80" s="7">
        <f>エントリーシート!P100</f>
        <v>0</v>
      </c>
      <c r="L80" s="8">
        <f>エントリーシート!T100</f>
        <v>0</v>
      </c>
      <c r="M80" s="8">
        <f>エントリーシート!T100</f>
        <v>0</v>
      </c>
    </row>
    <row r="81" spans="1:13" x14ac:dyDescent="0.2">
      <c r="A81" s="7">
        <f>エントリーシート!B101</f>
        <v>0</v>
      </c>
      <c r="B81" s="7" t="e">
        <f>エントリーシート!#REF!</f>
        <v>#REF!</v>
      </c>
      <c r="C81" s="7">
        <f>エントリーシート!C101</f>
        <v>0</v>
      </c>
      <c r="D81" s="7">
        <f>エントリーシート!D101</f>
        <v>0</v>
      </c>
      <c r="E81" s="7"/>
      <c r="F81" s="7"/>
      <c r="G81" s="3">
        <f>エントリーシート!J101</f>
        <v>0</v>
      </c>
      <c r="H81" s="9" t="e">
        <f>エントリーシート!#REF!</f>
        <v>#REF!</v>
      </c>
      <c r="I81" s="3">
        <f>エントリーシート!K101</f>
        <v>0</v>
      </c>
      <c r="J81" s="7">
        <f>エントリーシート!L101</f>
        <v>0</v>
      </c>
      <c r="K81" s="7">
        <f>エントリーシート!P101</f>
        <v>0</v>
      </c>
      <c r="L81" s="8">
        <f>エントリーシート!T101</f>
        <v>0</v>
      </c>
      <c r="M81" s="8">
        <f>エントリーシート!T101</f>
        <v>0</v>
      </c>
    </row>
    <row r="82" spans="1:13" x14ac:dyDescent="0.2">
      <c r="A82" s="7">
        <f>エントリーシート!B102</f>
        <v>0</v>
      </c>
      <c r="B82" s="7" t="e">
        <f>エントリーシート!#REF!</f>
        <v>#REF!</v>
      </c>
      <c r="C82" s="7">
        <f>エントリーシート!C102</f>
        <v>0</v>
      </c>
      <c r="D82" s="7">
        <f>エントリーシート!D102</f>
        <v>0</v>
      </c>
      <c r="E82" s="7"/>
      <c r="F82" s="7"/>
      <c r="G82" s="3">
        <f>エントリーシート!J102</f>
        <v>0</v>
      </c>
      <c r="H82" s="9" t="e">
        <f>エントリーシート!#REF!</f>
        <v>#REF!</v>
      </c>
      <c r="I82" s="3">
        <f>エントリーシート!K102</f>
        <v>0</v>
      </c>
      <c r="J82" s="7">
        <f>エントリーシート!L102</f>
        <v>0</v>
      </c>
      <c r="K82" s="7">
        <f>エントリーシート!P102</f>
        <v>0</v>
      </c>
      <c r="L82" s="8">
        <f>エントリーシート!T102</f>
        <v>0</v>
      </c>
      <c r="M82" s="8">
        <f>エントリーシート!T102</f>
        <v>0</v>
      </c>
    </row>
    <row r="83" spans="1:13" x14ac:dyDescent="0.2">
      <c r="A83" s="7">
        <f>エントリーシート!B103</f>
        <v>0</v>
      </c>
      <c r="B83" s="7" t="e">
        <f>エントリーシート!#REF!</f>
        <v>#REF!</v>
      </c>
      <c r="C83" s="7">
        <f>エントリーシート!C103</f>
        <v>0</v>
      </c>
      <c r="D83" s="7">
        <f>エントリーシート!D103</f>
        <v>0</v>
      </c>
      <c r="E83" s="7"/>
      <c r="F83" s="7"/>
      <c r="G83" s="3">
        <f>エントリーシート!J103</f>
        <v>0</v>
      </c>
      <c r="H83" s="9" t="e">
        <f>エントリーシート!#REF!</f>
        <v>#REF!</v>
      </c>
      <c r="I83" s="3">
        <f>エントリーシート!K103</f>
        <v>0</v>
      </c>
      <c r="J83" s="7">
        <f>エントリーシート!L103</f>
        <v>0</v>
      </c>
      <c r="K83" s="7">
        <f>エントリーシート!P103</f>
        <v>0</v>
      </c>
      <c r="L83" s="8">
        <f>エントリーシート!T103</f>
        <v>0</v>
      </c>
      <c r="M83" s="8">
        <f>エントリーシート!T103</f>
        <v>0</v>
      </c>
    </row>
    <row r="84" spans="1:13" x14ac:dyDescent="0.2">
      <c r="A84" s="7">
        <f>エントリーシート!B104</f>
        <v>0</v>
      </c>
      <c r="B84" s="7" t="e">
        <f>エントリーシート!#REF!</f>
        <v>#REF!</v>
      </c>
      <c r="C84" s="7">
        <f>エントリーシート!C104</f>
        <v>0</v>
      </c>
      <c r="D84" s="7">
        <f>エントリーシート!D104</f>
        <v>0</v>
      </c>
      <c r="E84" s="7"/>
      <c r="F84" s="7"/>
      <c r="G84" s="3">
        <f>エントリーシート!J104</f>
        <v>0</v>
      </c>
      <c r="H84" s="9" t="e">
        <f>エントリーシート!#REF!</f>
        <v>#REF!</v>
      </c>
      <c r="I84" s="3">
        <f>エントリーシート!K104</f>
        <v>0</v>
      </c>
      <c r="J84" s="7">
        <f>エントリーシート!L104</f>
        <v>0</v>
      </c>
      <c r="K84" s="7">
        <f>エントリーシート!P104</f>
        <v>0</v>
      </c>
      <c r="L84" s="8">
        <f>エントリーシート!T104</f>
        <v>0</v>
      </c>
      <c r="M84" s="8">
        <f>エントリーシート!T104</f>
        <v>0</v>
      </c>
    </row>
    <row r="85" spans="1:13" x14ac:dyDescent="0.2">
      <c r="A85" s="7">
        <f>エントリーシート!B105</f>
        <v>0</v>
      </c>
      <c r="B85" s="7" t="e">
        <f>エントリーシート!#REF!</f>
        <v>#REF!</v>
      </c>
      <c r="C85" s="7">
        <f>エントリーシート!C105</f>
        <v>0</v>
      </c>
      <c r="D85" s="7">
        <f>エントリーシート!D105</f>
        <v>0</v>
      </c>
      <c r="E85" s="7"/>
      <c r="F85" s="7"/>
      <c r="G85" s="3">
        <f>エントリーシート!J105</f>
        <v>0</v>
      </c>
      <c r="H85" s="9" t="e">
        <f>エントリーシート!#REF!</f>
        <v>#REF!</v>
      </c>
      <c r="I85" s="3">
        <f>エントリーシート!K105</f>
        <v>0</v>
      </c>
      <c r="J85" s="7">
        <f>エントリーシート!L105</f>
        <v>0</v>
      </c>
      <c r="K85" s="7">
        <f>エントリーシート!P105</f>
        <v>0</v>
      </c>
      <c r="L85" s="8">
        <f>エントリーシート!T105</f>
        <v>0</v>
      </c>
      <c r="M85" s="8">
        <f>エントリーシート!T105</f>
        <v>0</v>
      </c>
    </row>
    <row r="86" spans="1:13" x14ac:dyDescent="0.2">
      <c r="A86" s="7">
        <f>エントリーシート!B106</f>
        <v>0</v>
      </c>
      <c r="B86" s="7" t="e">
        <f>エントリーシート!#REF!</f>
        <v>#REF!</v>
      </c>
      <c r="C86" s="7">
        <f>エントリーシート!C106</f>
        <v>0</v>
      </c>
      <c r="D86" s="7">
        <f>エントリーシート!D106</f>
        <v>0</v>
      </c>
      <c r="E86" s="7"/>
      <c r="F86" s="7"/>
      <c r="G86" s="3">
        <f>エントリーシート!J106</f>
        <v>0</v>
      </c>
      <c r="H86" s="9" t="e">
        <f>エントリーシート!#REF!</f>
        <v>#REF!</v>
      </c>
      <c r="I86" s="3">
        <f>エントリーシート!K106</f>
        <v>0</v>
      </c>
      <c r="J86" s="7">
        <f>エントリーシート!L106</f>
        <v>0</v>
      </c>
      <c r="K86" s="7">
        <f>エントリーシート!P106</f>
        <v>0</v>
      </c>
      <c r="L86" s="8">
        <f>エントリーシート!T106</f>
        <v>0</v>
      </c>
      <c r="M86" s="8">
        <f>エントリーシート!T106</f>
        <v>0</v>
      </c>
    </row>
    <row r="87" spans="1:13" x14ac:dyDescent="0.2">
      <c r="A87" s="7">
        <f>エントリーシート!B107</f>
        <v>0</v>
      </c>
      <c r="B87" s="7" t="e">
        <f>エントリーシート!#REF!</f>
        <v>#REF!</v>
      </c>
      <c r="C87" s="7">
        <f>エントリーシート!C107</f>
        <v>0</v>
      </c>
      <c r="D87" s="7">
        <f>エントリーシート!D107</f>
        <v>0</v>
      </c>
      <c r="E87" s="7"/>
      <c r="F87" s="7"/>
      <c r="G87" s="3">
        <f>エントリーシート!J107</f>
        <v>0</v>
      </c>
      <c r="H87" s="9" t="e">
        <f>エントリーシート!#REF!</f>
        <v>#REF!</v>
      </c>
      <c r="I87" s="3">
        <f>エントリーシート!K107</f>
        <v>0</v>
      </c>
      <c r="J87" s="7">
        <f>エントリーシート!L107</f>
        <v>0</v>
      </c>
      <c r="K87" s="7">
        <f>エントリーシート!P107</f>
        <v>0</v>
      </c>
      <c r="L87" s="8">
        <f>エントリーシート!T107</f>
        <v>0</v>
      </c>
      <c r="M87" s="8">
        <f>エントリーシート!T107</f>
        <v>0</v>
      </c>
    </row>
    <row r="88" spans="1:13" x14ac:dyDescent="0.2">
      <c r="A88" s="7">
        <f>エントリーシート!B108</f>
        <v>0</v>
      </c>
      <c r="B88" s="7" t="e">
        <f>エントリーシート!#REF!</f>
        <v>#REF!</v>
      </c>
      <c r="C88" s="7">
        <f>エントリーシート!C108</f>
        <v>0</v>
      </c>
      <c r="D88" s="7">
        <f>エントリーシート!D108</f>
        <v>0</v>
      </c>
      <c r="E88" s="7"/>
      <c r="F88" s="7"/>
      <c r="G88" s="3">
        <f>エントリーシート!J108</f>
        <v>0</v>
      </c>
      <c r="H88" s="9" t="e">
        <f>エントリーシート!#REF!</f>
        <v>#REF!</v>
      </c>
      <c r="I88" s="3">
        <f>エントリーシート!K108</f>
        <v>0</v>
      </c>
      <c r="J88" s="7">
        <f>エントリーシート!L108</f>
        <v>0</v>
      </c>
      <c r="K88" s="7">
        <f>エントリーシート!P108</f>
        <v>0</v>
      </c>
      <c r="L88" s="8">
        <f>エントリーシート!T108</f>
        <v>0</v>
      </c>
      <c r="M88" s="8">
        <f>エントリーシート!T108</f>
        <v>0</v>
      </c>
    </row>
    <row r="89" spans="1:13" x14ac:dyDescent="0.2">
      <c r="A89" s="7">
        <f>エントリーシート!B109</f>
        <v>0</v>
      </c>
      <c r="B89" s="7" t="e">
        <f>エントリーシート!#REF!</f>
        <v>#REF!</v>
      </c>
      <c r="C89" s="7">
        <f>エントリーシート!C109</f>
        <v>0</v>
      </c>
      <c r="D89" s="7">
        <f>エントリーシート!D109</f>
        <v>0</v>
      </c>
      <c r="E89" s="7"/>
      <c r="F89" s="7"/>
      <c r="G89" s="3">
        <f>エントリーシート!J109</f>
        <v>0</v>
      </c>
      <c r="H89" s="9" t="e">
        <f>エントリーシート!#REF!</f>
        <v>#REF!</v>
      </c>
      <c r="I89" s="3">
        <f>エントリーシート!K109</f>
        <v>0</v>
      </c>
      <c r="J89" s="7">
        <f>エントリーシート!L109</f>
        <v>0</v>
      </c>
      <c r="K89" s="7">
        <f>エントリーシート!P109</f>
        <v>0</v>
      </c>
      <c r="L89" s="8">
        <f>エントリーシート!T109</f>
        <v>0</v>
      </c>
      <c r="M89" s="8">
        <f>エントリーシート!T109</f>
        <v>0</v>
      </c>
    </row>
    <row r="90" spans="1:13" x14ac:dyDescent="0.2">
      <c r="A90" s="7">
        <f>エントリーシート!B110</f>
        <v>0</v>
      </c>
      <c r="B90" s="7" t="e">
        <f>エントリーシート!#REF!</f>
        <v>#REF!</v>
      </c>
      <c r="C90" s="7">
        <f>エントリーシート!C110</f>
        <v>0</v>
      </c>
      <c r="D90" s="7">
        <f>エントリーシート!D110</f>
        <v>0</v>
      </c>
      <c r="E90" s="7"/>
      <c r="F90" s="7"/>
      <c r="G90" s="3">
        <f>エントリーシート!J110</f>
        <v>0</v>
      </c>
      <c r="H90" s="9" t="e">
        <f>エントリーシート!#REF!</f>
        <v>#REF!</v>
      </c>
      <c r="I90" s="3">
        <f>エントリーシート!K110</f>
        <v>0</v>
      </c>
      <c r="J90" s="7">
        <f>エントリーシート!L110</f>
        <v>0</v>
      </c>
      <c r="K90" s="7">
        <f>エントリーシート!P110</f>
        <v>0</v>
      </c>
      <c r="L90" s="8">
        <f>エントリーシート!T110</f>
        <v>0</v>
      </c>
      <c r="M90" s="8">
        <f>エントリーシート!T110</f>
        <v>0</v>
      </c>
    </row>
    <row r="91" spans="1:13" x14ac:dyDescent="0.2">
      <c r="A91" s="7">
        <f>エントリーシート!B111</f>
        <v>0</v>
      </c>
      <c r="B91" s="7" t="e">
        <f>エントリーシート!#REF!</f>
        <v>#REF!</v>
      </c>
      <c r="C91" s="7">
        <f>エントリーシート!C111</f>
        <v>0</v>
      </c>
      <c r="D91" s="7">
        <f>エントリーシート!D111</f>
        <v>0</v>
      </c>
      <c r="E91" s="7"/>
      <c r="F91" s="7"/>
      <c r="G91" s="3">
        <f>エントリーシート!J111</f>
        <v>0</v>
      </c>
      <c r="H91" s="9" t="e">
        <f>エントリーシート!#REF!</f>
        <v>#REF!</v>
      </c>
      <c r="I91" s="3">
        <f>エントリーシート!K111</f>
        <v>0</v>
      </c>
      <c r="J91" s="7">
        <f>エントリーシート!L111</f>
        <v>0</v>
      </c>
      <c r="K91" s="7">
        <f>エントリーシート!P111</f>
        <v>0</v>
      </c>
      <c r="L91" s="8">
        <f>エントリーシート!T111</f>
        <v>0</v>
      </c>
      <c r="M91" s="8">
        <f>エントリーシート!T111</f>
        <v>0</v>
      </c>
    </row>
  </sheetData>
  <phoneticPr fontId="1"/>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
  <sheetViews>
    <sheetView workbookViewId="0">
      <selection activeCell="C11" sqref="C11"/>
    </sheetView>
  </sheetViews>
  <sheetFormatPr defaultRowHeight="13" x14ac:dyDescent="0.2"/>
  <cols>
    <col min="1" max="1" width="18.6328125" customWidth="1"/>
    <col min="2" max="2" width="12.90625" customWidth="1"/>
    <col min="3" max="11" width="14.36328125" customWidth="1"/>
    <col min="12" max="12" width="10" customWidth="1"/>
    <col min="13" max="13" width="18.6328125" customWidth="1"/>
  </cols>
  <sheetData>
    <row r="1" spans="1:13" ht="48" customHeight="1" x14ac:dyDescent="0.2">
      <c r="A1" s="107" t="s">
        <v>4601</v>
      </c>
      <c r="B1" s="107"/>
      <c r="C1" s="107"/>
      <c r="D1" s="107"/>
      <c r="E1" s="107"/>
      <c r="F1" s="107"/>
    </row>
    <row r="2" spans="1:13" x14ac:dyDescent="0.2">
      <c r="A2" s="3" t="s">
        <v>83</v>
      </c>
      <c r="B2" s="3" t="s">
        <v>84</v>
      </c>
      <c r="C2" s="3" t="s">
        <v>63</v>
      </c>
      <c r="D2" s="3" t="s">
        <v>64</v>
      </c>
      <c r="E2" s="3" t="s">
        <v>65</v>
      </c>
      <c r="F2" s="3" t="s">
        <v>24</v>
      </c>
      <c r="G2" s="3" t="s">
        <v>85</v>
      </c>
      <c r="H2" s="3" t="s">
        <v>86</v>
      </c>
      <c r="I2" s="3" t="s">
        <v>87</v>
      </c>
      <c r="J2" s="3" t="s">
        <v>88</v>
      </c>
      <c r="K2" s="3" t="s">
        <v>67</v>
      </c>
      <c r="L2" s="7" t="s">
        <v>89</v>
      </c>
      <c r="M2" s="7"/>
    </row>
    <row r="3" spans="1:13" x14ac:dyDescent="0.2">
      <c r="A3" s="7" t="e">
        <f>エントリーシート!#REF!</f>
        <v>#REF!</v>
      </c>
      <c r="B3" s="7">
        <f>エントリーシート!D11</f>
        <v>0</v>
      </c>
      <c r="C3" s="7">
        <f>エントリーシート!C13</f>
        <v>0</v>
      </c>
      <c r="D3" s="7">
        <f>エントリーシート!D13</f>
        <v>0</v>
      </c>
      <c r="E3" s="7">
        <f>エントリーシート!E13</f>
        <v>0</v>
      </c>
      <c r="F3" s="7">
        <f>エントリーシート!F13</f>
        <v>0</v>
      </c>
      <c r="G3" s="7">
        <f>エントリーシート!C14</f>
        <v>0</v>
      </c>
      <c r="H3" s="7">
        <f>エントリーシート!D14</f>
        <v>0</v>
      </c>
      <c r="I3" s="7">
        <f>エントリーシート!E14</f>
        <v>0</v>
      </c>
      <c r="J3" s="7">
        <f>エントリーシート!F14</f>
        <v>0</v>
      </c>
      <c r="K3" s="7">
        <f>エントリーシート!G15</f>
        <v>0</v>
      </c>
      <c r="L3" s="7"/>
      <c r="M3" s="7">
        <f>エントリーシート!D10</f>
        <v>0</v>
      </c>
    </row>
  </sheetData>
  <mergeCells count="1">
    <mergeCell ref="A1:F1"/>
  </mergeCells>
  <phoneticPr fontId="1"/>
  <pageMargins left="0.7" right="0.7" top="0.75" bottom="0.75" header="0.3" footer="0.3"/>
  <pageSetup paperSize="9"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
  <sheetViews>
    <sheetView workbookViewId="0">
      <selection activeCell="F24" sqref="F24"/>
    </sheetView>
  </sheetViews>
  <sheetFormatPr defaultColWidth="8.90625" defaultRowHeight="13" x14ac:dyDescent="0.2"/>
  <cols>
    <col min="1" max="1" width="16.36328125" style="1" customWidth="1"/>
    <col min="2" max="12" width="11.36328125" style="1" customWidth="1"/>
    <col min="13" max="16384" width="8.90625" style="1"/>
  </cols>
  <sheetData>
    <row r="1" spans="1:12" x14ac:dyDescent="0.2">
      <c r="A1" s="3" t="s">
        <v>83</v>
      </c>
      <c r="B1" s="3"/>
      <c r="C1" s="3" t="s">
        <v>63</v>
      </c>
      <c r="D1" s="3"/>
      <c r="E1" s="3" t="s">
        <v>64</v>
      </c>
      <c r="F1" s="3"/>
      <c r="G1" s="3" t="s">
        <v>93</v>
      </c>
      <c r="H1" s="3"/>
      <c r="I1" s="3" t="s">
        <v>24</v>
      </c>
      <c r="J1" s="3"/>
      <c r="K1" s="3" t="s">
        <v>67</v>
      </c>
    </row>
    <row r="2" spans="1:12" x14ac:dyDescent="0.2">
      <c r="A2" s="3" t="e">
        <f>エントリーシート!#REF!</f>
        <v>#REF!</v>
      </c>
      <c r="B2" s="36" t="e">
        <f>エントリーシート!#REF!</f>
        <v>#REF!</v>
      </c>
      <c r="C2" s="36">
        <f>エントリーシート!C13</f>
        <v>0</v>
      </c>
      <c r="D2" s="36">
        <f>C2*1000</f>
        <v>0</v>
      </c>
      <c r="E2" s="36">
        <f>エントリーシート!D13</f>
        <v>0</v>
      </c>
      <c r="F2" s="36">
        <f>E2*1000</f>
        <v>0</v>
      </c>
      <c r="G2" s="36">
        <f>エントリーシート!E13</f>
        <v>0</v>
      </c>
      <c r="H2" s="36">
        <f>G2*1000</f>
        <v>0</v>
      </c>
      <c r="I2" s="36">
        <f>エントリーシート!F13</f>
        <v>0</v>
      </c>
      <c r="J2" s="36">
        <f>I2*2000</f>
        <v>0</v>
      </c>
      <c r="K2" s="3">
        <f>D2+F2+H2+J2</f>
        <v>0</v>
      </c>
    </row>
    <row r="3" spans="1:12" x14ac:dyDescent="0.2">
      <c r="A3" s="3"/>
      <c r="B3" s="3"/>
      <c r="C3" s="3">
        <f>エントリーシート!C14</f>
        <v>0</v>
      </c>
      <c r="D3" s="3">
        <f>C3*2400</f>
        <v>0</v>
      </c>
      <c r="E3" s="3">
        <f>エントリーシート!D14</f>
        <v>0</v>
      </c>
      <c r="F3" s="3">
        <f>E3*2400</f>
        <v>0</v>
      </c>
      <c r="G3" s="3">
        <f>エントリーシート!E14</f>
        <v>0</v>
      </c>
      <c r="H3" s="3">
        <f>G3*2400</f>
        <v>0</v>
      </c>
      <c r="I3" s="3">
        <f>エントリーシート!F14</f>
        <v>0</v>
      </c>
      <c r="J3" s="3">
        <f>I3*2400</f>
        <v>0</v>
      </c>
      <c r="K3" s="3">
        <f>D3+F3+H3+J3</f>
        <v>0</v>
      </c>
      <c r="L3" s="3">
        <f>K2+K3</f>
        <v>0</v>
      </c>
    </row>
    <row r="5" spans="1:12" ht="11.4" customHeight="1" x14ac:dyDescent="0.2"/>
  </sheetData>
  <phoneticPr fontId="1"/>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750"/>
  <sheetViews>
    <sheetView workbookViewId="0">
      <selection activeCell="A13" sqref="A13"/>
    </sheetView>
  </sheetViews>
  <sheetFormatPr defaultRowHeight="13" x14ac:dyDescent="0.2"/>
  <cols>
    <col min="1" max="1" width="5.453125" bestFit="1" customWidth="1"/>
    <col min="3" max="3" width="10.453125" bestFit="1" customWidth="1"/>
    <col min="5" max="5" width="29.6328125" bestFit="1" customWidth="1"/>
    <col min="6" max="6" width="24.36328125" bestFit="1" customWidth="1"/>
    <col min="7" max="7" width="38.08984375" bestFit="1" customWidth="1"/>
    <col min="8" max="8" width="3.81640625" bestFit="1" customWidth="1"/>
    <col min="9" max="9" width="4.453125" bestFit="1" customWidth="1"/>
    <col min="10" max="10" width="7.453125" bestFit="1" customWidth="1"/>
    <col min="11" max="12" width="14.6328125" bestFit="1" customWidth="1"/>
    <col min="15" max="15" width="13" bestFit="1" customWidth="1"/>
    <col min="16" max="16" width="21.08984375" bestFit="1" customWidth="1"/>
    <col min="17" max="17" width="11.08984375" bestFit="1" customWidth="1"/>
    <col min="18" max="18" width="14.81640625" bestFit="1" customWidth="1"/>
    <col min="19" max="19" width="13.6328125" bestFit="1" customWidth="1"/>
    <col min="20" max="20" width="17.08984375" bestFit="1" customWidth="1"/>
    <col min="21" max="21" width="13.6328125" bestFit="1" customWidth="1"/>
    <col min="22" max="22" width="5.1796875" bestFit="1" customWidth="1"/>
    <col min="23" max="23" width="11" bestFit="1" customWidth="1"/>
    <col min="24" max="25" width="4.08984375" bestFit="1" customWidth="1"/>
    <col min="26" max="27" width="5.1796875" bestFit="1" customWidth="1"/>
    <col min="29" max="29" width="23.453125" bestFit="1" customWidth="1"/>
    <col min="30" max="30" width="22.90625" customWidth="1"/>
    <col min="31" max="32" width="5.36328125" customWidth="1"/>
    <col min="33" max="33" width="9.08984375" customWidth="1"/>
    <col min="34" max="34" width="22.90625" customWidth="1"/>
    <col min="35" max="36" width="5.36328125" customWidth="1"/>
    <col min="37" max="37" width="9.08984375" customWidth="1"/>
    <col min="38" max="38" width="18.81640625" bestFit="1" customWidth="1"/>
    <col min="39" max="39" width="8.81640625" bestFit="1" customWidth="1"/>
    <col min="40" max="40" width="11" bestFit="1" customWidth="1"/>
    <col min="41" max="41" width="7.08984375" bestFit="1" customWidth="1"/>
  </cols>
  <sheetData>
    <row r="1" spans="1:41" x14ac:dyDescent="0.2">
      <c r="W1" t="s">
        <v>136</v>
      </c>
      <c r="AE1" t="s">
        <v>137</v>
      </c>
      <c r="AF1" t="s">
        <v>138</v>
      </c>
      <c r="AG1" t="s">
        <v>139</v>
      </c>
      <c r="AI1" t="s">
        <v>137</v>
      </c>
      <c r="AJ1" t="s">
        <v>138</v>
      </c>
      <c r="AK1" t="s">
        <v>139</v>
      </c>
      <c r="AN1" t="s">
        <v>140</v>
      </c>
    </row>
    <row r="2" spans="1:41" x14ac:dyDescent="0.2">
      <c r="A2" t="s">
        <v>133</v>
      </c>
      <c r="B2" t="s">
        <v>141</v>
      </c>
      <c r="C2" t="s">
        <v>142</v>
      </c>
      <c r="D2" t="s">
        <v>143</v>
      </c>
      <c r="E2" t="s">
        <v>144</v>
      </c>
      <c r="F2" t="s">
        <v>145</v>
      </c>
      <c r="G2" t="s">
        <v>146</v>
      </c>
      <c r="H2" t="s">
        <v>147</v>
      </c>
      <c r="I2" t="s">
        <v>148</v>
      </c>
      <c r="J2" t="s">
        <v>149</v>
      </c>
      <c r="K2" t="s">
        <v>150</v>
      </c>
      <c r="L2" t="s">
        <v>151</v>
      </c>
      <c r="M2" t="s">
        <v>152</v>
      </c>
      <c r="N2" t="s">
        <v>153</v>
      </c>
      <c r="O2" t="s">
        <v>154</v>
      </c>
      <c r="P2" t="s">
        <v>155</v>
      </c>
      <c r="Q2" t="s">
        <v>156</v>
      </c>
      <c r="R2" t="s">
        <v>157</v>
      </c>
      <c r="S2" t="s">
        <v>158</v>
      </c>
      <c r="T2" t="s">
        <v>159</v>
      </c>
      <c r="U2" t="s">
        <v>129</v>
      </c>
      <c r="V2" t="s">
        <v>160</v>
      </c>
      <c r="W2" t="s">
        <v>161</v>
      </c>
      <c r="X2" t="s">
        <v>162</v>
      </c>
      <c r="Y2" t="s">
        <v>163</v>
      </c>
      <c r="Z2" t="s">
        <v>164</v>
      </c>
      <c r="AA2" t="s">
        <v>165</v>
      </c>
      <c r="AB2" t="s">
        <v>166</v>
      </c>
      <c r="AC2" t="s">
        <v>167</v>
      </c>
      <c r="AD2" t="s">
        <v>168</v>
      </c>
      <c r="AF2" t="s">
        <v>130</v>
      </c>
      <c r="AG2" t="s">
        <v>131</v>
      </c>
      <c r="AH2" t="s">
        <v>169</v>
      </c>
      <c r="AJ2" t="s">
        <v>130</v>
      </c>
      <c r="AK2" t="s">
        <v>131</v>
      </c>
      <c r="AL2" t="s">
        <v>132</v>
      </c>
      <c r="AM2" t="s">
        <v>170</v>
      </c>
      <c r="AN2" t="s">
        <v>138</v>
      </c>
      <c r="AO2" t="s">
        <v>139</v>
      </c>
    </row>
    <row r="3" spans="1:41" x14ac:dyDescent="0.2">
      <c r="C3">
        <v>500000001</v>
      </c>
      <c r="E3" t="str">
        <f t="shared" ref="E3:E66" si="0">ASC(O3&amp;"  "&amp;P3&amp;IF(Z3="","","("&amp;Z3&amp;")"))</f>
        <v>井草  貴文</v>
      </c>
      <c r="F3" t="str">
        <f>ASC(Q3&amp;" "&amp;R3)</f>
        <v>ｲｸﾞｻ ﾀｶﾌﾐ</v>
      </c>
      <c r="G3" t="str">
        <f t="shared" ref="G3:G66" si="1">ASC(UPPER(S3)&amp;" "&amp;PROPER(T3))&amp;"("&amp;RIGHT(W3,2)&amp;")"</f>
        <v>IGUSA Takafumi(90)</v>
      </c>
      <c r="H3">
        <f>IF(V3="男",1,2)</f>
        <v>1</v>
      </c>
      <c r="I3">
        <v>50</v>
      </c>
      <c r="J3">
        <f>IF(AC3="","500001",VLOOKUP(AC3,[2]shozoku!$A:$B,2,0))</f>
        <v>500002</v>
      </c>
      <c r="K3" t="str">
        <f>IF(AD3="","",VLOOKUP(AD3,[2]種目コード!$A:$B,2,0)&amp;IF(AF3="",""," "&amp;"0"&amp;AE3&amp;AF3&amp;AG3))</f>
        <v>00860 0042500</v>
      </c>
      <c r="L3" t="str">
        <f>IF(AH3="","",VLOOKUP(AH3,[2]種目コード!$A:$B,2,0)&amp;IF(AJ3="",""," "&amp;"0"&amp;AI3&amp;AJ3&amp;AK3))</f>
        <v/>
      </c>
      <c r="M3" t="str">
        <f>IF(K3="","",LEFT(K3,4)&amp;1)</f>
        <v>00861</v>
      </c>
      <c r="N3" t="str">
        <f t="shared" ref="N3:N66" si="2">IF(L3="","",LEFT(L3,4)&amp;1)</f>
        <v/>
      </c>
      <c r="O3" t="s">
        <v>171</v>
      </c>
      <c r="P3" t="s">
        <v>172</v>
      </c>
      <c r="Q3" t="s">
        <v>173</v>
      </c>
      <c r="R3" t="s">
        <v>174</v>
      </c>
      <c r="S3" t="s">
        <v>175</v>
      </c>
      <c r="T3" t="s">
        <v>176</v>
      </c>
      <c r="U3" t="s">
        <v>177</v>
      </c>
      <c r="V3" t="s">
        <v>178</v>
      </c>
      <c r="W3" t="s">
        <v>179</v>
      </c>
      <c r="X3" t="s">
        <v>180</v>
      </c>
      <c r="Y3" t="s">
        <v>181</v>
      </c>
      <c r="AA3">
        <v>31</v>
      </c>
      <c r="AB3" t="s">
        <v>182</v>
      </c>
      <c r="AC3" t="s">
        <v>183</v>
      </c>
      <c r="AD3" t="s">
        <v>184</v>
      </c>
      <c r="AE3" s="39" t="s">
        <v>185</v>
      </c>
      <c r="AF3" t="s">
        <v>186</v>
      </c>
      <c r="AG3" t="s">
        <v>187</v>
      </c>
    </row>
    <row r="4" spans="1:41" x14ac:dyDescent="0.2">
      <c r="C4">
        <v>500000002</v>
      </c>
      <c r="E4" t="str">
        <f t="shared" si="0"/>
        <v>早船  正高</v>
      </c>
      <c r="F4" t="str">
        <f t="shared" ref="F4:F92" si="3">ASC(Q4&amp;" "&amp;R4)</f>
        <v>ﾊﾔﾌﾈ ﾏｻﾀｶ</v>
      </c>
      <c r="G4" t="str">
        <f t="shared" si="1"/>
        <v>HAYAFUNE Masataka(67)</v>
      </c>
      <c r="H4">
        <f t="shared" ref="H4:H92" si="4">IF(V4="男",1,2)</f>
        <v>1</v>
      </c>
      <c r="I4">
        <v>50</v>
      </c>
      <c r="J4">
        <f>IF(AC4="","500001",VLOOKUP(AC4,[2]shozoku!$A:$B,2,0))</f>
        <v>500003</v>
      </c>
      <c r="K4" t="str">
        <f>IF(AD4="","",VLOOKUP(AD4,[2]種目コード!$A:$B,2,0)&amp;IF(AF4="",""," "&amp;"0"&amp;AE4&amp;AF4&amp;AG4))</f>
        <v>08360 00942</v>
      </c>
      <c r="L4" t="str">
        <f>IF(AH4="","",VLOOKUP(AH4,[2]種目コード!$A:$B,2,0)&amp;IF(AJ4="",""," "&amp;"0"&amp;AI4&amp;AJ4&amp;AK4))</f>
        <v/>
      </c>
      <c r="M4" t="str">
        <f t="shared" ref="M4:N67" si="5">IF(K4="","",LEFT(K4,4)&amp;1)</f>
        <v>08361</v>
      </c>
      <c r="N4" t="str">
        <f t="shared" si="2"/>
        <v/>
      </c>
      <c r="O4" t="s">
        <v>188</v>
      </c>
      <c r="P4" t="s">
        <v>189</v>
      </c>
      <c r="Q4" t="s">
        <v>190</v>
      </c>
      <c r="R4" t="s">
        <v>191</v>
      </c>
      <c r="S4" t="s">
        <v>192</v>
      </c>
      <c r="T4" t="s">
        <v>193</v>
      </c>
      <c r="U4" t="s">
        <v>194</v>
      </c>
      <c r="V4" t="s">
        <v>178</v>
      </c>
      <c r="W4" t="s">
        <v>195</v>
      </c>
      <c r="X4" t="s">
        <v>196</v>
      </c>
      <c r="Y4" t="s">
        <v>180</v>
      </c>
      <c r="AA4">
        <v>53</v>
      </c>
      <c r="AB4" t="s">
        <v>182</v>
      </c>
      <c r="AC4" t="s">
        <v>197</v>
      </c>
      <c r="AD4" t="s">
        <v>198</v>
      </c>
      <c r="AF4" s="39" t="s">
        <v>199</v>
      </c>
      <c r="AG4" t="s">
        <v>200</v>
      </c>
    </row>
    <row r="5" spans="1:41" x14ac:dyDescent="0.2">
      <c r="C5">
        <v>500000003</v>
      </c>
      <c r="E5" t="str">
        <f t="shared" si="0"/>
        <v>山下  諒典</v>
      </c>
      <c r="F5" t="str">
        <f t="shared" si="3"/>
        <v>ﾔﾏｼﾀ ﾘｮｳｽｹ</v>
      </c>
      <c r="G5" t="str">
        <f t="shared" si="1"/>
        <v>YAMASHITA Ryosuke(89)</v>
      </c>
      <c r="H5">
        <f t="shared" si="4"/>
        <v>1</v>
      </c>
      <c r="I5">
        <v>50</v>
      </c>
      <c r="J5">
        <f>IF(AC5="","500001",VLOOKUP(AC5,[2]shozoku!$A:$B,2,0))</f>
        <v>500004</v>
      </c>
      <c r="K5" t="str">
        <f>IF(AD5="","",VLOOKUP(AD5,[2]種目コード!$A:$B,2,0)&amp;IF(AF5="",""," "&amp;"0"&amp;AE5&amp;AF5&amp;AG5))</f>
        <v>00260 0001160</v>
      </c>
      <c r="L5" t="str">
        <f>IF(AH5="","",VLOOKUP(AH5,[2]種目コード!$A:$B,2,0)&amp;IF(AJ5="",""," "&amp;"0"&amp;AI5&amp;AJ5&amp;AK5))</f>
        <v/>
      </c>
      <c r="M5" t="str">
        <f t="shared" si="5"/>
        <v>00261</v>
      </c>
      <c r="N5" t="str">
        <f t="shared" si="2"/>
        <v/>
      </c>
      <c r="O5" t="s">
        <v>201</v>
      </c>
      <c r="P5" t="s">
        <v>202</v>
      </c>
      <c r="Q5" t="s">
        <v>203</v>
      </c>
      <c r="R5" t="s">
        <v>204</v>
      </c>
      <c r="S5" t="s">
        <v>205</v>
      </c>
      <c r="T5" t="s">
        <v>206</v>
      </c>
      <c r="U5" t="s">
        <v>207</v>
      </c>
      <c r="V5" t="s">
        <v>178</v>
      </c>
      <c r="W5">
        <v>1989</v>
      </c>
      <c r="X5">
        <v>3</v>
      </c>
      <c r="Y5">
        <v>27</v>
      </c>
      <c r="AA5">
        <v>32</v>
      </c>
      <c r="AB5" t="s">
        <v>182</v>
      </c>
      <c r="AC5" t="s">
        <v>208</v>
      </c>
      <c r="AD5" t="s">
        <v>209</v>
      </c>
      <c r="AE5" s="39" t="s">
        <v>210</v>
      </c>
      <c r="AF5" t="s">
        <v>196</v>
      </c>
      <c r="AG5" t="s">
        <v>211</v>
      </c>
    </row>
    <row r="6" spans="1:41" x14ac:dyDescent="0.2">
      <c r="C6">
        <v>500000004</v>
      </c>
      <c r="E6" t="str">
        <f t="shared" si="0"/>
        <v>輿石  健児</v>
      </c>
      <c r="F6" t="str">
        <f t="shared" si="3"/>
        <v>ｺｼｲｼ ｹﾝｼﾞ</v>
      </c>
      <c r="G6" t="str">
        <f t="shared" si="1"/>
        <v>KOSHIISH Kenji(85)</v>
      </c>
      <c r="H6">
        <f t="shared" si="4"/>
        <v>1</v>
      </c>
      <c r="I6">
        <v>50</v>
      </c>
      <c r="J6">
        <f>IF(AC6="","500001",VLOOKUP(AC6,[2]shozoku!$A:$B,2,0))</f>
        <v>500005</v>
      </c>
      <c r="K6" t="str">
        <f>IF(AD6="","",VLOOKUP(AD6,[2]種目コード!$A:$B,2,0)&amp;IF(AF6="",""," "&amp;"0"&amp;AE6&amp;AF6&amp;AG6))</f>
        <v>07360 00600</v>
      </c>
      <c r="L6" t="str">
        <f>IF(AH6="","",VLOOKUP(AH6,[2]種目コード!$A:$B,2,0)&amp;IF(AJ6="",""," "&amp;"0"&amp;AI6&amp;AJ6&amp;AK6))</f>
        <v/>
      </c>
      <c r="M6" t="str">
        <f t="shared" si="5"/>
        <v>07361</v>
      </c>
      <c r="N6" t="str">
        <f t="shared" si="2"/>
        <v/>
      </c>
      <c r="O6" t="s">
        <v>212</v>
      </c>
      <c r="P6" t="s">
        <v>213</v>
      </c>
      <c r="Q6" t="s">
        <v>214</v>
      </c>
      <c r="R6" t="s">
        <v>215</v>
      </c>
      <c r="S6" t="s">
        <v>216</v>
      </c>
      <c r="T6" t="s">
        <v>217</v>
      </c>
      <c r="U6" t="s">
        <v>218</v>
      </c>
      <c r="V6" t="s">
        <v>178</v>
      </c>
      <c r="W6" t="s">
        <v>219</v>
      </c>
      <c r="X6" t="s">
        <v>220</v>
      </c>
      <c r="Y6" t="s">
        <v>221</v>
      </c>
      <c r="AA6">
        <v>36</v>
      </c>
      <c r="AB6" t="s">
        <v>182</v>
      </c>
      <c r="AC6" t="s">
        <v>222</v>
      </c>
      <c r="AD6" t="s">
        <v>10</v>
      </c>
      <c r="AF6" s="39" t="s">
        <v>223</v>
      </c>
      <c r="AG6" t="s">
        <v>187</v>
      </c>
    </row>
    <row r="7" spans="1:41" x14ac:dyDescent="0.2">
      <c r="C7">
        <v>500000005</v>
      </c>
      <c r="E7" t="str">
        <f t="shared" si="0"/>
        <v>水野  哲太</v>
      </c>
      <c r="F7" t="str">
        <f t="shared" si="3"/>
        <v>ﾐｽﾞﾉ ﾃﾂﾀ</v>
      </c>
      <c r="G7" t="str">
        <f t="shared" si="1"/>
        <v>MIZUNO Tetsuta(88)</v>
      </c>
      <c r="H7">
        <f t="shared" si="4"/>
        <v>1</v>
      </c>
      <c r="I7">
        <v>50</v>
      </c>
      <c r="J7">
        <f>IF(AC7="","500001",VLOOKUP(AC7,[2]shozoku!$A:$B,2,0))</f>
        <v>500006</v>
      </c>
      <c r="K7" t="str">
        <f>IF(AD7="","",VLOOKUP(AD7,[2]種目コード!$A:$B,2,0)&amp;IF(AF7="",""," "&amp;"0"&amp;AE7&amp;AF7&amp;AG7))</f>
        <v>00860 0042395</v>
      </c>
      <c r="L7" t="str">
        <f>IF(AH7="","",VLOOKUP(AH7,[2]種目コード!$A:$B,2,0)&amp;IF(AJ7="",""," "&amp;"0"&amp;AI7&amp;AJ7&amp;AK7))</f>
        <v/>
      </c>
      <c r="M7" t="str">
        <f t="shared" si="5"/>
        <v>00861</v>
      </c>
      <c r="N7" t="str">
        <f t="shared" si="2"/>
        <v/>
      </c>
      <c r="O7" t="s">
        <v>224</v>
      </c>
      <c r="P7" t="s">
        <v>225</v>
      </c>
      <c r="Q7" t="s">
        <v>226</v>
      </c>
      <c r="R7" t="s">
        <v>227</v>
      </c>
      <c r="S7" t="s">
        <v>228</v>
      </c>
      <c r="T7" t="s">
        <v>229</v>
      </c>
      <c r="U7" t="s">
        <v>230</v>
      </c>
      <c r="V7" t="s">
        <v>178</v>
      </c>
      <c r="W7" t="s">
        <v>231</v>
      </c>
      <c r="X7" t="s">
        <v>232</v>
      </c>
      <c r="Y7" t="s">
        <v>233</v>
      </c>
      <c r="AA7">
        <v>33</v>
      </c>
      <c r="AB7" t="s">
        <v>182</v>
      </c>
      <c r="AC7" t="s">
        <v>234</v>
      </c>
      <c r="AD7" t="s">
        <v>184</v>
      </c>
      <c r="AE7" s="39" t="s">
        <v>235</v>
      </c>
      <c r="AF7" t="s">
        <v>236</v>
      </c>
      <c r="AG7" t="s">
        <v>237</v>
      </c>
    </row>
    <row r="8" spans="1:41" x14ac:dyDescent="0.2">
      <c r="C8">
        <v>500000006</v>
      </c>
      <c r="E8" t="str">
        <f t="shared" si="0"/>
        <v>川尻  実</v>
      </c>
      <c r="F8" t="str">
        <f t="shared" si="3"/>
        <v>ｶﾜｼﾞﾘ ﾐﾉﾙ</v>
      </c>
      <c r="G8" t="str">
        <f t="shared" si="1"/>
        <v>KAWAJIRI Minoru(92)</v>
      </c>
      <c r="H8">
        <f t="shared" si="4"/>
        <v>1</v>
      </c>
      <c r="I8">
        <v>50</v>
      </c>
      <c r="J8">
        <f>IF(AC8="","500001",VLOOKUP(AC8,[2]shozoku!$A:$B,2,0))</f>
        <v>500007</v>
      </c>
      <c r="K8" t="str">
        <f>IF(AD8="","",VLOOKUP(AD8,[2]種目コード!$A:$B,2,0)&amp;IF(AF8="",""," "&amp;"0"&amp;AE8&amp;AF8&amp;AG8))</f>
        <v>00260 0001160</v>
      </c>
      <c r="L8" t="str">
        <f>IF(AH8="","",VLOOKUP(AH8,[2]種目コード!$A:$B,2,0)&amp;IF(AJ8="",""," "&amp;"0"&amp;AI8&amp;AJ8&amp;AK8))</f>
        <v>00360 0002496</v>
      </c>
      <c r="M8" t="str">
        <f t="shared" si="5"/>
        <v>00261</v>
      </c>
      <c r="N8" t="str">
        <f t="shared" si="2"/>
        <v>00361</v>
      </c>
      <c r="O8" t="s">
        <v>238</v>
      </c>
      <c r="P8" t="s">
        <v>239</v>
      </c>
      <c r="Q8" t="s">
        <v>240</v>
      </c>
      <c r="R8" t="s">
        <v>241</v>
      </c>
      <c r="S8" t="s">
        <v>242</v>
      </c>
      <c r="T8" t="s">
        <v>243</v>
      </c>
      <c r="U8" t="s">
        <v>244</v>
      </c>
      <c r="V8" t="s">
        <v>245</v>
      </c>
      <c r="W8" t="s">
        <v>246</v>
      </c>
      <c r="X8" t="s">
        <v>247</v>
      </c>
      <c r="Y8" t="s">
        <v>248</v>
      </c>
      <c r="AA8">
        <v>29</v>
      </c>
      <c r="AB8" t="s">
        <v>249</v>
      </c>
      <c r="AC8" t="s">
        <v>250</v>
      </c>
      <c r="AD8" t="s">
        <v>251</v>
      </c>
      <c r="AE8" s="39" t="s">
        <v>68</v>
      </c>
      <c r="AF8" t="s">
        <v>196</v>
      </c>
      <c r="AG8" t="s">
        <v>211</v>
      </c>
      <c r="AH8" t="s">
        <v>252</v>
      </c>
      <c r="AI8" t="s">
        <v>187</v>
      </c>
      <c r="AJ8" t="s">
        <v>253</v>
      </c>
      <c r="AK8" t="s">
        <v>254</v>
      </c>
    </row>
    <row r="9" spans="1:41" x14ac:dyDescent="0.2">
      <c r="C9">
        <v>500000007</v>
      </c>
      <c r="E9" t="str">
        <f t="shared" si="0"/>
        <v>田中  智也</v>
      </c>
      <c r="F9" t="str">
        <f t="shared" si="3"/>
        <v>ﾀﾅｶ ﾄﾓﾔ</v>
      </c>
      <c r="G9" t="str">
        <f t="shared" si="1"/>
        <v>TANAKA Tomoya(93)</v>
      </c>
      <c r="H9">
        <f t="shared" si="4"/>
        <v>1</v>
      </c>
      <c r="I9">
        <v>50</v>
      </c>
      <c r="J9">
        <f>IF(AC9="","500001",VLOOKUP(AC9,[2]shozoku!$A:$B,2,0))</f>
        <v>500008</v>
      </c>
      <c r="K9" t="str">
        <f>IF(AD9="","",VLOOKUP(AD9,[2]種目コード!$A:$B,2,0)&amp;IF(AF9="",""," "&amp;"0"&amp;AE9&amp;AF9&amp;AG9))</f>
        <v>00260 0001186</v>
      </c>
      <c r="L9" t="str">
        <f>IF(AH9="","",VLOOKUP(AH9,[2]種目コード!$A:$B,2,0)&amp;IF(AJ9="",""," "&amp;"0"&amp;AI9&amp;AJ9&amp;AK9))</f>
        <v/>
      </c>
      <c r="M9" t="str">
        <f t="shared" si="5"/>
        <v>00261</v>
      </c>
      <c r="N9" t="str">
        <f t="shared" si="2"/>
        <v/>
      </c>
      <c r="O9" t="s">
        <v>255</v>
      </c>
      <c r="P9" t="s">
        <v>256</v>
      </c>
      <c r="Q9" t="s">
        <v>257</v>
      </c>
      <c r="R9" t="s">
        <v>258</v>
      </c>
      <c r="S9" t="s">
        <v>259</v>
      </c>
      <c r="T9" t="s">
        <v>260</v>
      </c>
      <c r="U9" t="s">
        <v>261</v>
      </c>
      <c r="V9" t="s">
        <v>178</v>
      </c>
      <c r="W9" t="s">
        <v>262</v>
      </c>
      <c r="X9" t="s">
        <v>196</v>
      </c>
      <c r="Y9" t="s">
        <v>263</v>
      </c>
      <c r="AA9">
        <v>28</v>
      </c>
      <c r="AB9" t="s">
        <v>182</v>
      </c>
      <c r="AC9" t="s">
        <v>264</v>
      </c>
      <c r="AD9" t="s">
        <v>209</v>
      </c>
      <c r="AE9" s="39" t="s">
        <v>210</v>
      </c>
      <c r="AF9" t="s">
        <v>196</v>
      </c>
      <c r="AG9" t="s">
        <v>265</v>
      </c>
      <c r="AL9" t="s">
        <v>4</v>
      </c>
      <c r="AM9">
        <v>1</v>
      </c>
      <c r="AN9" t="s">
        <v>266</v>
      </c>
      <c r="AO9" t="s">
        <v>187</v>
      </c>
    </row>
    <row r="10" spans="1:41" x14ac:dyDescent="0.2">
      <c r="C10">
        <v>500000008</v>
      </c>
      <c r="E10" t="str">
        <f t="shared" si="0"/>
        <v>田栗  輝洋</v>
      </c>
      <c r="F10" t="str">
        <f t="shared" si="3"/>
        <v>ﾀｸﾞﾘ ｱｷﾋﾛ</v>
      </c>
      <c r="G10" t="str">
        <f t="shared" si="1"/>
        <v>TAGURI Akihiro(94)</v>
      </c>
      <c r="H10">
        <f t="shared" si="4"/>
        <v>1</v>
      </c>
      <c r="I10">
        <v>50</v>
      </c>
      <c r="J10">
        <f>IF(AC10="","500001",VLOOKUP(AC10,[2]shozoku!$A:$B,2,0))</f>
        <v>500008</v>
      </c>
      <c r="K10" t="str">
        <f>IF(AD10="","",VLOOKUP(AD10,[2]種目コード!$A:$B,2,0)&amp;IF(AF10="",""," "&amp;"0"&amp;AE10&amp;AF10&amp;AG10))</f>
        <v>00260 0001131</v>
      </c>
      <c r="L10" t="str">
        <f>IF(AH10="","",VLOOKUP(AH10,[2]種目コード!$A:$B,2,0)&amp;IF(AJ10="",""," "&amp;"0"&amp;AI10&amp;AJ10&amp;AK10))</f>
        <v/>
      </c>
      <c r="M10" t="str">
        <f t="shared" si="5"/>
        <v>00261</v>
      </c>
      <c r="N10" t="str">
        <f t="shared" si="2"/>
        <v/>
      </c>
      <c r="O10" t="s">
        <v>267</v>
      </c>
      <c r="P10" t="s">
        <v>268</v>
      </c>
      <c r="Q10" t="s">
        <v>269</v>
      </c>
      <c r="R10" t="s">
        <v>270</v>
      </c>
      <c r="S10" t="s">
        <v>271</v>
      </c>
      <c r="T10" t="s">
        <v>272</v>
      </c>
      <c r="U10" t="s">
        <v>273</v>
      </c>
      <c r="V10" t="s">
        <v>178</v>
      </c>
      <c r="W10" t="s">
        <v>274</v>
      </c>
      <c r="X10" t="s">
        <v>275</v>
      </c>
      <c r="Y10" t="s">
        <v>221</v>
      </c>
      <c r="AA10">
        <v>27</v>
      </c>
      <c r="AB10" t="s">
        <v>182</v>
      </c>
      <c r="AC10" t="s">
        <v>264</v>
      </c>
      <c r="AD10" t="s">
        <v>209</v>
      </c>
      <c r="AE10" s="39" t="s">
        <v>210</v>
      </c>
      <c r="AF10" t="s">
        <v>196</v>
      </c>
      <c r="AG10" t="s">
        <v>276</v>
      </c>
      <c r="AL10" t="s">
        <v>4</v>
      </c>
      <c r="AM10">
        <v>1</v>
      </c>
      <c r="AN10" t="s">
        <v>266</v>
      </c>
      <c r="AO10" t="s">
        <v>187</v>
      </c>
    </row>
    <row r="11" spans="1:41" x14ac:dyDescent="0.2">
      <c r="C11">
        <v>500000009</v>
      </c>
      <c r="E11" t="str">
        <f t="shared" si="0"/>
        <v>加藤  龍尋</v>
      </c>
      <c r="F11" t="str">
        <f t="shared" si="3"/>
        <v>ｶﾄｳ ﾘｭｳｼﾞﾝ</v>
      </c>
      <c r="G11" t="str">
        <f t="shared" si="1"/>
        <v>TATO Ryujin(94)</v>
      </c>
      <c r="H11">
        <f t="shared" si="4"/>
        <v>1</v>
      </c>
      <c r="I11">
        <v>50</v>
      </c>
      <c r="J11">
        <f>IF(AC11="","500001",VLOOKUP(AC11,[2]shozoku!$A:$B,2,0))</f>
        <v>500008</v>
      </c>
      <c r="K11" t="str">
        <f>IF(AD11="","",VLOOKUP(AD11,[2]種目コード!$A:$B,2,0)&amp;IF(AF11="",""," "&amp;"0"&amp;AE11&amp;AF11&amp;AG11))</f>
        <v>00360 0002334</v>
      </c>
      <c r="L11" t="str">
        <f>IF(AH11="","",VLOOKUP(AH11,[2]種目コード!$A:$B,2,0)&amp;IF(AJ11="",""," "&amp;"0"&amp;AI11&amp;AJ11&amp;AK11))</f>
        <v/>
      </c>
      <c r="M11" t="str">
        <f t="shared" si="5"/>
        <v>00361</v>
      </c>
      <c r="N11" t="str">
        <f t="shared" si="2"/>
        <v/>
      </c>
      <c r="O11" t="s">
        <v>277</v>
      </c>
      <c r="P11" t="s">
        <v>278</v>
      </c>
      <c r="Q11" t="s">
        <v>279</v>
      </c>
      <c r="R11" t="s">
        <v>280</v>
      </c>
      <c r="S11" t="s">
        <v>281</v>
      </c>
      <c r="T11" t="s">
        <v>282</v>
      </c>
      <c r="U11" t="s">
        <v>283</v>
      </c>
      <c r="V11" t="s">
        <v>178</v>
      </c>
      <c r="W11" t="s">
        <v>274</v>
      </c>
      <c r="X11" t="s">
        <v>284</v>
      </c>
      <c r="Y11" t="s">
        <v>285</v>
      </c>
      <c r="AA11">
        <v>27</v>
      </c>
      <c r="AB11" t="s">
        <v>182</v>
      </c>
      <c r="AC11" t="s">
        <v>264</v>
      </c>
      <c r="AD11" t="s">
        <v>286</v>
      </c>
      <c r="AE11" s="39" t="s">
        <v>210</v>
      </c>
      <c r="AF11" t="s">
        <v>236</v>
      </c>
      <c r="AG11" t="s">
        <v>287</v>
      </c>
      <c r="AL11" t="s">
        <v>4</v>
      </c>
      <c r="AM11">
        <v>1</v>
      </c>
      <c r="AN11" t="s">
        <v>266</v>
      </c>
      <c r="AO11" t="s">
        <v>187</v>
      </c>
    </row>
    <row r="12" spans="1:41" x14ac:dyDescent="0.2">
      <c r="C12">
        <v>500000010</v>
      </c>
      <c r="E12" t="str">
        <f t="shared" si="0"/>
        <v>安藤  柊之介</v>
      </c>
      <c r="F12" t="str">
        <f t="shared" si="3"/>
        <v>ｱﾝﾄﾞｳ ｼｭｳﾉｽｹ</v>
      </c>
      <c r="G12" t="str">
        <f t="shared" si="1"/>
        <v>ANDO Syunosuke(93)</v>
      </c>
      <c r="H12">
        <f t="shared" si="4"/>
        <v>1</v>
      </c>
      <c r="I12">
        <v>50</v>
      </c>
      <c r="J12">
        <f>IF(AC12="","500001",VLOOKUP(AC12,[2]shozoku!$A:$B,2,0))</f>
        <v>500008</v>
      </c>
      <c r="K12" t="str">
        <f>IF(AD12="","",VLOOKUP(AD12,[2]種目コード!$A:$B,2,0)&amp;IF(AF12="",""," "&amp;"0"&amp;AE12&amp;AF12&amp;AG12))</f>
        <v>00260 0001200</v>
      </c>
      <c r="L12" t="str">
        <f>IF(AH12="","",VLOOKUP(AH12,[2]種目コード!$A:$B,2,0)&amp;IF(AJ12="",""," "&amp;"0"&amp;AI12&amp;AJ12&amp;AK12))</f>
        <v/>
      </c>
      <c r="M12" t="str">
        <f t="shared" si="5"/>
        <v>00261</v>
      </c>
      <c r="N12" t="str">
        <f t="shared" si="2"/>
        <v/>
      </c>
      <c r="O12" t="s">
        <v>288</v>
      </c>
      <c r="P12" t="s">
        <v>289</v>
      </c>
      <c r="Q12" t="s">
        <v>290</v>
      </c>
      <c r="R12" t="s">
        <v>291</v>
      </c>
      <c r="S12" t="s">
        <v>292</v>
      </c>
      <c r="T12" t="s">
        <v>293</v>
      </c>
      <c r="U12" t="s">
        <v>294</v>
      </c>
      <c r="V12" t="s">
        <v>178</v>
      </c>
      <c r="W12" t="s">
        <v>262</v>
      </c>
      <c r="X12" t="s">
        <v>295</v>
      </c>
      <c r="Y12" t="s">
        <v>295</v>
      </c>
      <c r="AA12">
        <v>28</v>
      </c>
      <c r="AB12" t="s">
        <v>182</v>
      </c>
      <c r="AC12" t="s">
        <v>264</v>
      </c>
      <c r="AD12" t="s">
        <v>209</v>
      </c>
      <c r="AE12" s="39" t="s">
        <v>210</v>
      </c>
      <c r="AF12" t="s">
        <v>181</v>
      </c>
      <c r="AG12" t="s">
        <v>187</v>
      </c>
      <c r="AL12" t="s">
        <v>4</v>
      </c>
      <c r="AM12">
        <v>1</v>
      </c>
      <c r="AN12" t="s">
        <v>266</v>
      </c>
      <c r="AO12" t="s">
        <v>187</v>
      </c>
    </row>
    <row r="13" spans="1:41" x14ac:dyDescent="0.2">
      <c r="C13">
        <v>500000011</v>
      </c>
      <c r="E13" t="str">
        <f t="shared" si="0"/>
        <v>本間  圭祐</v>
      </c>
      <c r="F13" t="str">
        <f t="shared" si="3"/>
        <v>ﾎﾝﾏ ｹｲｽｹ</v>
      </c>
      <c r="G13" t="str">
        <f t="shared" si="1"/>
        <v>HONMA Keisuke(93)</v>
      </c>
      <c r="H13">
        <f t="shared" si="4"/>
        <v>1</v>
      </c>
      <c r="I13">
        <v>50</v>
      </c>
      <c r="J13">
        <f>IF(AC13="","500001",VLOOKUP(AC13,[2]shozoku!$A:$B,2,0))</f>
        <v>500008</v>
      </c>
      <c r="K13" t="str">
        <f>IF(AD13="","",VLOOKUP(AD13,[2]種目コード!$A:$B,2,0)&amp;IF(AF13="",""," "&amp;"0"&amp;AE13&amp;AF13&amp;AG13))</f>
        <v>00260 0001121</v>
      </c>
      <c r="L13" t="str">
        <f>IF(AH13="","",VLOOKUP(AH13,[2]種目コード!$A:$B,2,0)&amp;IF(AJ13="",""," "&amp;"0"&amp;AI13&amp;AJ13&amp;AK13))</f>
        <v>00360 0002300</v>
      </c>
      <c r="M13" t="str">
        <f t="shared" si="5"/>
        <v>00261</v>
      </c>
      <c r="N13" t="str">
        <f t="shared" si="2"/>
        <v>00361</v>
      </c>
      <c r="O13" t="s">
        <v>296</v>
      </c>
      <c r="P13" t="s">
        <v>297</v>
      </c>
      <c r="Q13" t="s">
        <v>298</v>
      </c>
      <c r="R13" t="s">
        <v>299</v>
      </c>
      <c r="S13" t="s">
        <v>300</v>
      </c>
      <c r="T13" t="s">
        <v>301</v>
      </c>
      <c r="U13" t="s">
        <v>302</v>
      </c>
      <c r="V13" t="s">
        <v>178</v>
      </c>
      <c r="W13" t="s">
        <v>262</v>
      </c>
      <c r="X13" t="s">
        <v>303</v>
      </c>
      <c r="Y13" t="s">
        <v>233</v>
      </c>
      <c r="AA13">
        <v>28</v>
      </c>
      <c r="AB13" t="s">
        <v>182</v>
      </c>
      <c r="AC13" t="s">
        <v>264</v>
      </c>
      <c r="AD13" t="s">
        <v>209</v>
      </c>
      <c r="AE13" s="39" t="s">
        <v>210</v>
      </c>
      <c r="AF13" t="s">
        <v>196</v>
      </c>
      <c r="AG13" t="s">
        <v>304</v>
      </c>
      <c r="AH13" t="s">
        <v>286</v>
      </c>
      <c r="AI13" t="s">
        <v>187</v>
      </c>
      <c r="AJ13" t="s">
        <v>236</v>
      </c>
      <c r="AK13" t="s">
        <v>187</v>
      </c>
      <c r="AL13" t="s">
        <v>4</v>
      </c>
      <c r="AM13">
        <v>1</v>
      </c>
      <c r="AN13" t="s">
        <v>266</v>
      </c>
      <c r="AO13" t="s">
        <v>187</v>
      </c>
    </row>
    <row r="14" spans="1:41" x14ac:dyDescent="0.2">
      <c r="C14">
        <v>500000012</v>
      </c>
      <c r="E14" t="str">
        <f t="shared" si="0"/>
        <v>杉原  賢治</v>
      </c>
      <c r="F14" t="str">
        <f t="shared" si="3"/>
        <v>ｽｷﾞﾊﾗ ｹﾝｼﾞ</v>
      </c>
      <c r="G14" t="str">
        <f t="shared" si="1"/>
        <v>SUGIHARA Kenji(90)</v>
      </c>
      <c r="H14">
        <f t="shared" si="4"/>
        <v>1</v>
      </c>
      <c r="I14">
        <v>50</v>
      </c>
      <c r="J14">
        <f>IF(AC14="","500001",VLOOKUP(AC14,[2]shozoku!$A:$B,2,0))</f>
        <v>500009</v>
      </c>
      <c r="K14" t="str">
        <f>IF(AD14="","",VLOOKUP(AD14,[2]種目コード!$A:$B,2,0)&amp;IF(AF14="",""," "&amp;"0"&amp;AE14&amp;AF14&amp;AG14))</f>
        <v>00260 0001173</v>
      </c>
      <c r="L14" t="str">
        <f>IF(AH14="","",VLOOKUP(AH14,[2]種目コード!$A:$B,2,0)&amp;IF(AJ14="",""," "&amp;"0"&amp;AI14&amp;AJ14&amp;AK14))</f>
        <v/>
      </c>
      <c r="M14" t="str">
        <f t="shared" si="5"/>
        <v>00261</v>
      </c>
      <c r="N14" t="str">
        <f t="shared" si="2"/>
        <v/>
      </c>
      <c r="O14" t="s">
        <v>305</v>
      </c>
      <c r="P14" t="s">
        <v>306</v>
      </c>
      <c r="Q14" t="s">
        <v>307</v>
      </c>
      <c r="R14" t="s">
        <v>215</v>
      </c>
      <c r="S14" t="s">
        <v>308</v>
      </c>
      <c r="T14" t="s">
        <v>309</v>
      </c>
      <c r="U14" t="s">
        <v>310</v>
      </c>
      <c r="V14" t="s">
        <v>178</v>
      </c>
      <c r="W14" t="s">
        <v>179</v>
      </c>
      <c r="X14" t="s">
        <v>311</v>
      </c>
      <c r="Y14" t="s">
        <v>304</v>
      </c>
      <c r="AA14">
        <v>31</v>
      </c>
      <c r="AB14" t="s">
        <v>182</v>
      </c>
      <c r="AC14" t="s">
        <v>312</v>
      </c>
      <c r="AD14" t="s">
        <v>209</v>
      </c>
      <c r="AE14" s="39" t="s">
        <v>210</v>
      </c>
      <c r="AF14" t="s">
        <v>196</v>
      </c>
      <c r="AG14" t="s">
        <v>313</v>
      </c>
    </row>
    <row r="15" spans="1:41" x14ac:dyDescent="0.2">
      <c r="C15">
        <v>500000013</v>
      </c>
      <c r="E15" t="str">
        <f t="shared" si="0"/>
        <v>小滝  将太</v>
      </c>
      <c r="F15" t="str">
        <f t="shared" si="3"/>
        <v>ｺﾀｷ ｼｮｳﾀ</v>
      </c>
      <c r="G15" t="str">
        <f t="shared" si="1"/>
        <v>KOTAKI Shota(89)</v>
      </c>
      <c r="H15">
        <f t="shared" si="4"/>
        <v>1</v>
      </c>
      <c r="I15">
        <v>50</v>
      </c>
      <c r="J15">
        <f>IF(AC15="","500001",VLOOKUP(AC15,[2]shozoku!$A:$B,2,0))</f>
        <v>500009</v>
      </c>
      <c r="K15" t="str">
        <f>IF(AD15="","",VLOOKUP(AD15,[2]種目コード!$A:$B,2,0)&amp;IF(AF15="",""," "&amp;"0"&amp;AE15&amp;AF15&amp;AG15))</f>
        <v>00260 0001200</v>
      </c>
      <c r="L15" t="str">
        <f>IF(AH15="","",VLOOKUP(AH15,[2]種目コード!$A:$B,2,0)&amp;IF(AJ15="",""," "&amp;"0"&amp;AI15&amp;AJ15&amp;AK15))</f>
        <v/>
      </c>
      <c r="M15" t="str">
        <f t="shared" si="5"/>
        <v>00261</v>
      </c>
      <c r="N15" t="str">
        <f t="shared" si="2"/>
        <v/>
      </c>
      <c r="O15" t="s">
        <v>314</v>
      </c>
      <c r="P15" t="s">
        <v>315</v>
      </c>
      <c r="Q15" t="s">
        <v>316</v>
      </c>
      <c r="R15" t="s">
        <v>317</v>
      </c>
      <c r="S15" t="s">
        <v>318</v>
      </c>
      <c r="T15" t="s">
        <v>319</v>
      </c>
      <c r="U15" t="s">
        <v>320</v>
      </c>
      <c r="V15" t="s">
        <v>178</v>
      </c>
      <c r="W15" t="s">
        <v>321</v>
      </c>
      <c r="X15" t="s">
        <v>196</v>
      </c>
      <c r="Y15" t="s">
        <v>322</v>
      </c>
      <c r="AA15">
        <v>31</v>
      </c>
      <c r="AB15" t="s">
        <v>182</v>
      </c>
      <c r="AC15" t="s">
        <v>312</v>
      </c>
      <c r="AD15" t="s">
        <v>209</v>
      </c>
      <c r="AE15" s="39" t="s">
        <v>210</v>
      </c>
      <c r="AF15" t="s">
        <v>181</v>
      </c>
      <c r="AG15" t="s">
        <v>187</v>
      </c>
    </row>
    <row r="16" spans="1:41" x14ac:dyDescent="0.2">
      <c r="C16">
        <v>500000014</v>
      </c>
      <c r="E16" t="str">
        <f t="shared" si="0"/>
        <v>宮入  白道(中3)</v>
      </c>
      <c r="F16" t="str">
        <f t="shared" si="3"/>
        <v>ﾐﾔｲﾘ ﾊｸﾄﾞｳ</v>
      </c>
      <c r="G16" t="str">
        <f t="shared" si="1"/>
        <v>MIYAIRI Hakudou(06)</v>
      </c>
      <c r="H16">
        <f t="shared" si="4"/>
        <v>1</v>
      </c>
      <c r="I16">
        <v>50</v>
      </c>
      <c r="J16">
        <f>IF(AC16="","500001",VLOOKUP(AC16,[2]shozoku!$A:$B,2,0))</f>
        <v>500010</v>
      </c>
      <c r="K16" t="str">
        <f>IF(AD16="","",VLOOKUP(AD16,[2]種目コード!$A:$B,2,0)&amp;IF(AF16="",""," "&amp;"0"&amp;AE16&amp;AF16&amp;AG16))</f>
        <v>08320 00900</v>
      </c>
      <c r="L16" t="str">
        <f>IF(AH16="","",VLOOKUP(AH16,[2]種目コード!$A:$B,2,0)&amp;IF(AJ16="",""," "&amp;"0"&amp;AI16&amp;AJ16&amp;AK16))</f>
        <v/>
      </c>
      <c r="M16" t="str">
        <f t="shared" si="5"/>
        <v>08321</v>
      </c>
      <c r="N16" t="str">
        <f t="shared" si="2"/>
        <v/>
      </c>
      <c r="O16" t="s">
        <v>323</v>
      </c>
      <c r="P16" t="s">
        <v>324</v>
      </c>
      <c r="Q16" t="s">
        <v>325</v>
      </c>
      <c r="R16" t="s">
        <v>326</v>
      </c>
      <c r="S16" t="s">
        <v>327</v>
      </c>
      <c r="T16" t="s">
        <v>328</v>
      </c>
      <c r="U16" t="s">
        <v>329</v>
      </c>
      <c r="V16" t="s">
        <v>178</v>
      </c>
      <c r="W16">
        <v>2006</v>
      </c>
      <c r="X16">
        <v>10</v>
      </c>
      <c r="Y16">
        <v>26</v>
      </c>
      <c r="Z16" t="s">
        <v>330</v>
      </c>
      <c r="AA16">
        <v>14</v>
      </c>
      <c r="AB16" t="s">
        <v>182</v>
      </c>
      <c r="AC16" t="s">
        <v>331</v>
      </c>
      <c r="AD16" t="s">
        <v>332</v>
      </c>
      <c r="AF16" s="39" t="s">
        <v>199</v>
      </c>
      <c r="AG16" s="39" t="s">
        <v>210</v>
      </c>
    </row>
    <row r="17" spans="3:41" x14ac:dyDescent="0.2">
      <c r="C17">
        <v>500000015</v>
      </c>
      <c r="E17" t="str">
        <f t="shared" si="0"/>
        <v>濱口  修光(中3)</v>
      </c>
      <c r="F17" t="str">
        <f t="shared" si="3"/>
        <v>ﾊﾏｸﾞﾁ ﾉﾌﾞﾐﾂ</v>
      </c>
      <c r="G17" t="str">
        <f t="shared" si="1"/>
        <v>HAMAGUCHI Nobumitsu(06)</v>
      </c>
      <c r="H17">
        <f t="shared" si="4"/>
        <v>1</v>
      </c>
      <c r="I17">
        <v>50</v>
      </c>
      <c r="J17">
        <f>IF(AC17="","500001",VLOOKUP(AC17,[2]shozoku!$A:$B,2,0))</f>
        <v>500010</v>
      </c>
      <c r="K17" t="str">
        <f>IF(AD17="","",VLOOKUP(AD17,[2]種目コード!$A:$B,2,0)&amp;IF(AF17="",""," "&amp;"0"&amp;AE17&amp;AF17&amp;AG17))</f>
        <v>07320 00510</v>
      </c>
      <c r="L17" t="str">
        <f>IF(AH17="","",VLOOKUP(AH17,[2]種目コード!$A:$B,2,0)&amp;IF(AJ17="",""," "&amp;"0"&amp;AI17&amp;AJ17&amp;AK17))</f>
        <v>00240 000129</v>
      </c>
      <c r="M17" t="str">
        <f t="shared" si="5"/>
        <v>07321</v>
      </c>
      <c r="N17" t="str">
        <f t="shared" si="2"/>
        <v>00241</v>
      </c>
      <c r="O17" t="s">
        <v>333</v>
      </c>
      <c r="P17" t="s">
        <v>334</v>
      </c>
      <c r="Q17" t="s">
        <v>335</v>
      </c>
      <c r="R17" t="s">
        <v>336</v>
      </c>
      <c r="S17" t="s">
        <v>337</v>
      </c>
      <c r="T17" t="s">
        <v>338</v>
      </c>
      <c r="U17" t="s">
        <v>339</v>
      </c>
      <c r="V17" t="s">
        <v>178</v>
      </c>
      <c r="W17">
        <v>2006</v>
      </c>
      <c r="X17">
        <v>11</v>
      </c>
      <c r="Y17">
        <v>19</v>
      </c>
      <c r="Z17" t="s">
        <v>330</v>
      </c>
      <c r="AA17">
        <v>14</v>
      </c>
      <c r="AB17" t="s">
        <v>182</v>
      </c>
      <c r="AC17" t="s">
        <v>331</v>
      </c>
      <c r="AD17" t="s">
        <v>9</v>
      </c>
      <c r="AF17" s="39" t="s">
        <v>340</v>
      </c>
      <c r="AG17">
        <v>10</v>
      </c>
      <c r="AH17" t="s">
        <v>2</v>
      </c>
      <c r="AI17" t="s">
        <v>187</v>
      </c>
      <c r="AJ17">
        <v>12</v>
      </c>
      <c r="AK17">
        <v>9</v>
      </c>
    </row>
    <row r="18" spans="3:41" x14ac:dyDescent="0.2">
      <c r="C18">
        <v>500000016</v>
      </c>
      <c r="E18" t="str">
        <f t="shared" si="0"/>
        <v>池田  彪世(中3)</v>
      </c>
      <c r="F18" t="str">
        <f t="shared" si="3"/>
        <v>ｲｹﾀﾞ ﾋｮｳｾｲ</v>
      </c>
      <c r="G18" t="str">
        <f t="shared" si="1"/>
        <v>IKEDA Hyousei(06)</v>
      </c>
      <c r="H18">
        <f t="shared" si="4"/>
        <v>1</v>
      </c>
      <c r="I18">
        <v>50</v>
      </c>
      <c r="J18">
        <f>IF(AC18="","500001",VLOOKUP(AC18,[2]shozoku!$A:$B,2,0))</f>
        <v>500010</v>
      </c>
      <c r="K18" t="str">
        <f>IF(AD18="","",VLOOKUP(AD18,[2]種目コード!$A:$B,2,0)&amp;IF(AF18="",""," "&amp;"0"&amp;AE18&amp;AF18&amp;AG18))</f>
        <v>07320 00410</v>
      </c>
      <c r="L18" t="str">
        <f>IF(AH18="","",VLOOKUP(AH18,[2]種目コード!$A:$B,2,0)&amp;IF(AJ18="",""," "&amp;"0"&amp;AI18&amp;AJ18&amp;AK18))</f>
        <v/>
      </c>
      <c r="M18" t="str">
        <f t="shared" si="5"/>
        <v>07321</v>
      </c>
      <c r="N18" t="str">
        <f t="shared" si="2"/>
        <v/>
      </c>
      <c r="O18" t="s">
        <v>341</v>
      </c>
      <c r="P18" t="s">
        <v>342</v>
      </c>
      <c r="Q18" t="s">
        <v>343</v>
      </c>
      <c r="R18" t="s">
        <v>344</v>
      </c>
      <c r="S18" t="s">
        <v>345</v>
      </c>
      <c r="T18" t="s">
        <v>346</v>
      </c>
      <c r="U18" t="s">
        <v>347</v>
      </c>
      <c r="V18" t="s">
        <v>178</v>
      </c>
      <c r="W18">
        <v>2006</v>
      </c>
      <c r="X18">
        <v>6</v>
      </c>
      <c r="Y18">
        <v>10</v>
      </c>
      <c r="Z18" t="s">
        <v>330</v>
      </c>
      <c r="AA18">
        <v>15</v>
      </c>
      <c r="AB18" t="s">
        <v>182</v>
      </c>
      <c r="AC18" t="s">
        <v>331</v>
      </c>
      <c r="AD18" t="s">
        <v>9</v>
      </c>
      <c r="AF18" s="39" t="s">
        <v>235</v>
      </c>
      <c r="AG18">
        <v>10</v>
      </c>
    </row>
    <row r="19" spans="3:41" x14ac:dyDescent="0.2">
      <c r="C19">
        <v>500000017</v>
      </c>
      <c r="E19" t="str">
        <f t="shared" si="0"/>
        <v>小山  ﾚﾈﾝ(中2)</v>
      </c>
      <c r="F19" t="str">
        <f t="shared" si="3"/>
        <v>ｺﾔﾏ ﾚﾈﾝ</v>
      </c>
      <c r="G19" t="str">
        <f t="shared" si="1"/>
        <v>KOYAMA Lennen(07)</v>
      </c>
      <c r="H19">
        <f t="shared" si="4"/>
        <v>1</v>
      </c>
      <c r="I19">
        <v>50</v>
      </c>
      <c r="J19">
        <f>IF(AC19="","500001",VLOOKUP(AC19,[2]shozoku!$A:$B,2,0))</f>
        <v>500010</v>
      </c>
      <c r="K19" t="str">
        <f>IF(AD19="","",VLOOKUP(AD19,[2]種目コード!$A:$B,2,0)&amp;IF(AF19="",""," "&amp;"0"&amp;AE19&amp;AF19&amp;AG19))</f>
        <v>00240 000128</v>
      </c>
      <c r="L19" t="str">
        <f>IF(AH19="","",VLOOKUP(AH19,[2]種目コード!$A:$B,2,0)&amp;IF(AJ19="",""," "&amp;"0"&amp;AI19&amp;AJ19&amp;AK19))</f>
        <v/>
      </c>
      <c r="M19" t="str">
        <f t="shared" si="5"/>
        <v>00241</v>
      </c>
      <c r="N19" t="str">
        <f t="shared" si="2"/>
        <v/>
      </c>
      <c r="O19" t="s">
        <v>348</v>
      </c>
      <c r="P19" t="s">
        <v>349</v>
      </c>
      <c r="Q19" t="s">
        <v>350</v>
      </c>
      <c r="R19" t="s">
        <v>351</v>
      </c>
      <c r="S19" t="s">
        <v>352</v>
      </c>
      <c r="T19" t="s">
        <v>353</v>
      </c>
      <c r="U19" t="s">
        <v>354</v>
      </c>
      <c r="V19" t="s">
        <v>178</v>
      </c>
      <c r="W19">
        <v>2007</v>
      </c>
      <c r="X19">
        <v>9</v>
      </c>
      <c r="Y19">
        <v>20</v>
      </c>
      <c r="Z19" t="s">
        <v>355</v>
      </c>
      <c r="AA19">
        <v>13</v>
      </c>
      <c r="AB19" t="s">
        <v>182</v>
      </c>
      <c r="AC19" t="s">
        <v>331</v>
      </c>
      <c r="AD19" t="s">
        <v>2</v>
      </c>
      <c r="AE19" s="39" t="s">
        <v>210</v>
      </c>
      <c r="AF19">
        <v>12</v>
      </c>
      <c r="AG19">
        <v>8</v>
      </c>
      <c r="AL19" t="s">
        <v>356</v>
      </c>
      <c r="AM19">
        <v>1</v>
      </c>
      <c r="AN19">
        <v>51</v>
      </c>
      <c r="AO19">
        <v>25</v>
      </c>
    </row>
    <row r="20" spans="3:41" x14ac:dyDescent="0.2">
      <c r="C20">
        <v>500000018</v>
      </c>
      <c r="E20" t="str">
        <f t="shared" si="0"/>
        <v>成瀬  雄太(中2)</v>
      </c>
      <c r="F20" t="str">
        <f t="shared" si="3"/>
        <v>ﾅﾙｾ ﾕｳﾀ</v>
      </c>
      <c r="G20" t="str">
        <f t="shared" si="1"/>
        <v>NARUSE Yuta(08)</v>
      </c>
      <c r="H20">
        <f t="shared" si="4"/>
        <v>1</v>
      </c>
      <c r="I20">
        <v>50</v>
      </c>
      <c r="J20">
        <f>IF(AC20="","500001",VLOOKUP(AC20,[2]shozoku!$A:$B,2,0))</f>
        <v>500010</v>
      </c>
      <c r="K20" t="str">
        <f>IF(AD20="","",VLOOKUP(AD20,[2]種目コード!$A:$B,2,0)&amp;IF(AF20="",""," "&amp;"0"&amp;AE20&amp;AF20&amp;AG20))</f>
        <v>00840 0050490</v>
      </c>
      <c r="L20" t="str">
        <f>IF(AH20="","",VLOOKUP(AH20,[2]種目コード!$A:$B,2,0)&amp;IF(AJ20="",""," "&amp;"0"&amp;AI20&amp;AJ20&amp;AK20))</f>
        <v/>
      </c>
      <c r="M20" t="str">
        <f t="shared" si="5"/>
        <v>00841</v>
      </c>
      <c r="N20" t="str">
        <f t="shared" si="2"/>
        <v/>
      </c>
      <c r="O20" t="s">
        <v>357</v>
      </c>
      <c r="P20" t="s">
        <v>358</v>
      </c>
      <c r="Q20" t="s">
        <v>359</v>
      </c>
      <c r="R20" t="s">
        <v>360</v>
      </c>
      <c r="S20" t="s">
        <v>361</v>
      </c>
      <c r="T20" t="s">
        <v>362</v>
      </c>
      <c r="U20" t="s">
        <v>363</v>
      </c>
      <c r="V20" t="s">
        <v>178</v>
      </c>
      <c r="W20">
        <v>2008</v>
      </c>
      <c r="X20">
        <v>3</v>
      </c>
      <c r="Y20">
        <v>19</v>
      </c>
      <c r="Z20" t="s">
        <v>355</v>
      </c>
      <c r="AA20">
        <v>13</v>
      </c>
      <c r="AB20" t="s">
        <v>182</v>
      </c>
      <c r="AC20" t="s">
        <v>331</v>
      </c>
      <c r="AD20" t="s">
        <v>364</v>
      </c>
      <c r="AE20" s="39" t="s">
        <v>340</v>
      </c>
      <c r="AF20" s="39" t="s">
        <v>235</v>
      </c>
      <c r="AG20">
        <v>90</v>
      </c>
    </row>
    <row r="21" spans="3:41" x14ac:dyDescent="0.2">
      <c r="C21">
        <v>500000019</v>
      </c>
      <c r="E21" t="str">
        <f t="shared" si="0"/>
        <v>鹿野  和聡(中2)</v>
      </c>
      <c r="F21" t="str">
        <f t="shared" si="3"/>
        <v>ｶﾉ ｱｲﾄ</v>
      </c>
      <c r="G21" t="str">
        <f t="shared" si="1"/>
        <v>KANO Aito(07)</v>
      </c>
      <c r="H21">
        <f t="shared" si="4"/>
        <v>1</v>
      </c>
      <c r="I21">
        <v>50</v>
      </c>
      <c r="J21">
        <f>IF(AC21="","500001",VLOOKUP(AC21,[2]shozoku!$A:$B,2,0))</f>
        <v>500010</v>
      </c>
      <c r="K21" t="str">
        <f>IF(AD21="","",VLOOKUP(AD21,[2]種目コード!$A:$B,2,0)&amp;IF(AF21="",""," "&amp;"0"&amp;AE21&amp;AF21&amp;AG21))</f>
        <v>00520 000590</v>
      </c>
      <c r="L21" t="str">
        <f>IF(AH21="","",VLOOKUP(AH21,[2]種目コード!$A:$B,2,0)&amp;IF(AJ21="",""," "&amp;"0"&amp;AI21&amp;AJ21&amp;AK21))</f>
        <v/>
      </c>
      <c r="M21" t="str">
        <f t="shared" si="5"/>
        <v>00521</v>
      </c>
      <c r="N21" t="str">
        <f t="shared" si="2"/>
        <v/>
      </c>
      <c r="O21" t="s">
        <v>365</v>
      </c>
      <c r="P21" t="s">
        <v>366</v>
      </c>
      <c r="Q21" t="s">
        <v>367</v>
      </c>
      <c r="R21" t="s">
        <v>368</v>
      </c>
      <c r="S21" t="s">
        <v>369</v>
      </c>
      <c r="T21" t="s">
        <v>370</v>
      </c>
      <c r="U21" t="s">
        <v>371</v>
      </c>
      <c r="V21" t="s">
        <v>178</v>
      </c>
      <c r="W21">
        <v>2007</v>
      </c>
      <c r="X21">
        <v>8</v>
      </c>
      <c r="Y21">
        <v>31</v>
      </c>
      <c r="Z21" t="s">
        <v>355</v>
      </c>
      <c r="AA21">
        <v>13</v>
      </c>
      <c r="AB21" t="s">
        <v>182</v>
      </c>
      <c r="AC21" t="s">
        <v>331</v>
      </c>
      <c r="AD21" t="s">
        <v>372</v>
      </c>
      <c r="AE21" s="39" t="s">
        <v>210</v>
      </c>
      <c r="AF21">
        <v>59</v>
      </c>
      <c r="AG21">
        <v>0</v>
      </c>
      <c r="AL21" t="s">
        <v>356</v>
      </c>
      <c r="AM21">
        <v>1</v>
      </c>
      <c r="AN21">
        <v>51</v>
      </c>
      <c r="AO21">
        <v>25</v>
      </c>
    </row>
    <row r="22" spans="3:41" x14ac:dyDescent="0.2">
      <c r="C22">
        <v>500000020</v>
      </c>
      <c r="E22" t="str">
        <f t="shared" si="0"/>
        <v>佐藤  那由多(中2)</v>
      </c>
      <c r="F22" t="str">
        <f t="shared" si="3"/>
        <v>ｻﾄｳ ﾅﾕﾀ</v>
      </c>
      <c r="G22" t="str">
        <f t="shared" si="1"/>
        <v>SATOU Nayuta(07)</v>
      </c>
      <c r="H22">
        <f t="shared" si="4"/>
        <v>1</v>
      </c>
      <c r="I22">
        <v>50</v>
      </c>
      <c r="J22">
        <f>IF(AC22="","500001",VLOOKUP(AC22,[2]shozoku!$A:$B,2,0))</f>
        <v>500010</v>
      </c>
      <c r="K22" t="str">
        <f>IF(AD22="","",VLOOKUP(AD22,[2]種目コード!$A:$B,2,0)&amp;IF(AF22="",""," "&amp;"0"&amp;AE22&amp;AF22&amp;AG22))</f>
        <v>00240 000124</v>
      </c>
      <c r="L22" t="str">
        <f>IF(AH22="","",VLOOKUP(AH22,[2]種目コード!$A:$B,2,0)&amp;IF(AJ22="",""," "&amp;"0"&amp;AI22&amp;AJ22&amp;AK22))</f>
        <v>00320 0002450</v>
      </c>
      <c r="M22" t="str">
        <f t="shared" si="5"/>
        <v>00241</v>
      </c>
      <c r="N22" t="str">
        <f t="shared" si="2"/>
        <v>00321</v>
      </c>
      <c r="O22" t="s">
        <v>373</v>
      </c>
      <c r="P22" t="s">
        <v>374</v>
      </c>
      <c r="Q22" t="s">
        <v>375</v>
      </c>
      <c r="R22" t="s">
        <v>376</v>
      </c>
      <c r="S22" t="s">
        <v>377</v>
      </c>
      <c r="T22" t="s">
        <v>378</v>
      </c>
      <c r="U22" t="s">
        <v>379</v>
      </c>
      <c r="V22" t="s">
        <v>178</v>
      </c>
      <c r="W22">
        <v>2007</v>
      </c>
      <c r="X22">
        <v>6</v>
      </c>
      <c r="Y22">
        <v>9</v>
      </c>
      <c r="Z22" t="s">
        <v>355</v>
      </c>
      <c r="AA22">
        <v>14</v>
      </c>
      <c r="AB22" t="s">
        <v>182</v>
      </c>
      <c r="AC22" t="s">
        <v>331</v>
      </c>
      <c r="AD22" t="s">
        <v>2</v>
      </c>
      <c r="AE22" s="39" t="s">
        <v>210</v>
      </c>
      <c r="AF22">
        <v>12</v>
      </c>
      <c r="AG22">
        <v>4</v>
      </c>
      <c r="AH22" t="s">
        <v>380</v>
      </c>
      <c r="AI22" t="s">
        <v>187</v>
      </c>
      <c r="AJ22">
        <v>24</v>
      </c>
      <c r="AK22">
        <v>50</v>
      </c>
      <c r="AL22" t="s">
        <v>356</v>
      </c>
      <c r="AM22">
        <v>1</v>
      </c>
      <c r="AN22">
        <v>51</v>
      </c>
      <c r="AO22">
        <v>25</v>
      </c>
    </row>
    <row r="23" spans="3:41" x14ac:dyDescent="0.2">
      <c r="C23">
        <v>500000021</v>
      </c>
      <c r="E23" t="str">
        <f t="shared" si="0"/>
        <v>白田  道郎(中2)</v>
      </c>
      <c r="F23" t="str">
        <f t="shared" si="3"/>
        <v>ｼﾗﾀ ﾐﾁﾛｳ</v>
      </c>
      <c r="G23" t="str">
        <f t="shared" si="1"/>
        <v>SHIRATA Michirou(07)</v>
      </c>
      <c r="H23">
        <f t="shared" si="4"/>
        <v>1</v>
      </c>
      <c r="I23">
        <v>50</v>
      </c>
      <c r="J23">
        <f>IF(AC23="","500001",VLOOKUP(AC23,[2]shozoku!$A:$B,2,0))</f>
        <v>500010</v>
      </c>
      <c r="K23" t="str">
        <f>IF(AD23="","",VLOOKUP(AD23,[2]種目コード!$A:$B,2,0)&amp;IF(AF23="",""," "&amp;"0"&amp;AE23&amp;AF23&amp;AG23))</f>
        <v>00240 000137</v>
      </c>
      <c r="L23" t="str">
        <f>IF(AH23="","",VLOOKUP(AH23,[2]種目コード!$A:$B,2,0)&amp;IF(AJ23="",""," "&amp;"0"&amp;AI23&amp;AJ23&amp;AK23))</f>
        <v/>
      </c>
      <c r="M23" t="str">
        <f t="shared" si="5"/>
        <v>00241</v>
      </c>
      <c r="N23" t="str">
        <f t="shared" si="2"/>
        <v/>
      </c>
      <c r="O23" t="s">
        <v>381</v>
      </c>
      <c r="P23" t="s">
        <v>382</v>
      </c>
      <c r="Q23" t="s">
        <v>383</v>
      </c>
      <c r="R23" t="s">
        <v>384</v>
      </c>
      <c r="S23" t="s">
        <v>385</v>
      </c>
      <c r="T23" t="s">
        <v>386</v>
      </c>
      <c r="U23" t="s">
        <v>387</v>
      </c>
      <c r="V23" t="s">
        <v>178</v>
      </c>
      <c r="W23">
        <v>2007</v>
      </c>
      <c r="X23">
        <v>6</v>
      </c>
      <c r="Y23">
        <v>16</v>
      </c>
      <c r="Z23" t="s">
        <v>355</v>
      </c>
      <c r="AA23">
        <v>14</v>
      </c>
      <c r="AB23" t="s">
        <v>182</v>
      </c>
      <c r="AC23" t="s">
        <v>331</v>
      </c>
      <c r="AD23" t="s">
        <v>2</v>
      </c>
      <c r="AE23" s="39" t="s">
        <v>210</v>
      </c>
      <c r="AF23">
        <v>13</v>
      </c>
      <c r="AG23">
        <v>7</v>
      </c>
      <c r="AL23" t="s">
        <v>356</v>
      </c>
      <c r="AM23">
        <v>1</v>
      </c>
      <c r="AN23">
        <v>51</v>
      </c>
      <c r="AO23">
        <v>25</v>
      </c>
    </row>
    <row r="24" spans="3:41" x14ac:dyDescent="0.2">
      <c r="C24">
        <v>500000022</v>
      </c>
      <c r="E24" t="str">
        <f t="shared" si="0"/>
        <v>木島  匡(中2)</v>
      </c>
      <c r="F24" t="str">
        <f t="shared" si="3"/>
        <v>ｷｼﾞﾏ ﾀｽｸ</v>
      </c>
      <c r="G24" t="str">
        <f t="shared" si="1"/>
        <v>KIJIMA Tasuku(07)</v>
      </c>
      <c r="H24">
        <f t="shared" si="4"/>
        <v>1</v>
      </c>
      <c r="I24">
        <v>50</v>
      </c>
      <c r="J24">
        <f>IF(AC24="","500001",VLOOKUP(AC24,[2]shozoku!$A:$B,2,0))</f>
        <v>500010</v>
      </c>
      <c r="K24" t="str">
        <f>IF(AD24="","",VLOOKUP(AD24,[2]種目コード!$A:$B,2,0)&amp;IF(AF24="",""," "&amp;"0"&amp;AE24&amp;AF24&amp;AG24))</f>
        <v>00840 0051010</v>
      </c>
      <c r="L24" t="str">
        <f>IF(AH24="","",VLOOKUP(AH24,[2]種目コード!$A:$B,2,0)&amp;IF(AJ24="",""," "&amp;"0"&amp;AI24&amp;AJ24&amp;AK24))</f>
        <v/>
      </c>
      <c r="M24" t="str">
        <f t="shared" si="5"/>
        <v>00841</v>
      </c>
      <c r="N24" t="str">
        <f t="shared" si="2"/>
        <v/>
      </c>
      <c r="O24" t="s">
        <v>388</v>
      </c>
      <c r="P24" t="s">
        <v>389</v>
      </c>
      <c r="Q24" t="s">
        <v>390</v>
      </c>
      <c r="R24" t="s">
        <v>391</v>
      </c>
      <c r="S24" t="s">
        <v>392</v>
      </c>
      <c r="T24" t="s">
        <v>393</v>
      </c>
      <c r="U24" t="s">
        <v>394</v>
      </c>
      <c r="V24" t="s">
        <v>178</v>
      </c>
      <c r="W24">
        <v>2007</v>
      </c>
      <c r="X24">
        <v>8</v>
      </c>
      <c r="Y24">
        <v>3</v>
      </c>
      <c r="Z24" t="s">
        <v>355</v>
      </c>
      <c r="AA24">
        <v>14</v>
      </c>
      <c r="AB24" t="s">
        <v>182</v>
      </c>
      <c r="AC24" t="s">
        <v>331</v>
      </c>
      <c r="AD24" t="s">
        <v>364</v>
      </c>
      <c r="AE24" s="39" t="s">
        <v>340</v>
      </c>
      <c r="AF24" s="39">
        <v>10</v>
      </c>
      <c r="AG24">
        <v>10</v>
      </c>
    </row>
    <row r="25" spans="3:41" x14ac:dyDescent="0.2">
      <c r="C25">
        <v>500000023</v>
      </c>
      <c r="E25" t="str">
        <f t="shared" si="0"/>
        <v>栗原  優真(中1)</v>
      </c>
      <c r="F25" t="str">
        <f t="shared" si="3"/>
        <v>ｸﾘﾊﾗ ﾕｳﾏ</v>
      </c>
      <c r="G25" t="str">
        <f t="shared" si="1"/>
        <v>KURIHARA Yuma(08)</v>
      </c>
      <c r="H25">
        <f t="shared" si="4"/>
        <v>1</v>
      </c>
      <c r="I25">
        <v>50</v>
      </c>
      <c r="J25">
        <f>IF(AC25="","500001",VLOOKUP(AC25,[2]shozoku!$A:$B,2,0))</f>
        <v>500010</v>
      </c>
      <c r="K25" t="str">
        <f>IF(AD25="","",VLOOKUP(AD25,[2]種目コード!$A:$B,2,0)&amp;IF(AF25="",""," "&amp;"0"&amp;AE25&amp;AF25&amp;AG25))</f>
        <v>07320 00420</v>
      </c>
      <c r="L25" t="str">
        <f>IF(AH25="","",VLOOKUP(AH25,[2]種目コード!$A:$B,2,0)&amp;IF(AJ25="",""," "&amp;"0"&amp;AI25&amp;AJ25&amp;AK25))</f>
        <v/>
      </c>
      <c r="M25" t="str">
        <f t="shared" si="5"/>
        <v>07321</v>
      </c>
      <c r="N25" t="str">
        <f t="shared" si="2"/>
        <v/>
      </c>
      <c r="O25" t="s">
        <v>395</v>
      </c>
      <c r="P25" t="s">
        <v>396</v>
      </c>
      <c r="Q25" t="s">
        <v>397</v>
      </c>
      <c r="R25" t="s">
        <v>398</v>
      </c>
      <c r="S25" t="s">
        <v>399</v>
      </c>
      <c r="T25" t="s">
        <v>400</v>
      </c>
      <c r="U25" t="s">
        <v>401</v>
      </c>
      <c r="V25" t="s">
        <v>178</v>
      </c>
      <c r="W25">
        <v>2008</v>
      </c>
      <c r="X25">
        <v>9</v>
      </c>
      <c r="Y25">
        <v>24</v>
      </c>
      <c r="Z25" t="s">
        <v>402</v>
      </c>
      <c r="AA25">
        <v>12</v>
      </c>
      <c r="AB25" t="s">
        <v>182</v>
      </c>
      <c r="AC25" t="s">
        <v>331</v>
      </c>
      <c r="AD25" t="s">
        <v>9</v>
      </c>
      <c r="AF25" s="39" t="s">
        <v>235</v>
      </c>
      <c r="AG25">
        <v>20</v>
      </c>
    </row>
    <row r="26" spans="3:41" x14ac:dyDescent="0.2">
      <c r="C26">
        <v>500000024</v>
      </c>
      <c r="E26" t="str">
        <f t="shared" si="0"/>
        <v>碓井  聡介(中1)</v>
      </c>
      <c r="F26" t="str">
        <f t="shared" si="3"/>
        <v>ｳｽｲ ｿｳｽｹ</v>
      </c>
      <c r="G26" t="str">
        <f t="shared" si="1"/>
        <v>USUI Sousuke(09)</v>
      </c>
      <c r="H26">
        <f t="shared" si="4"/>
        <v>1</v>
      </c>
      <c r="I26">
        <v>50</v>
      </c>
      <c r="J26">
        <f>IF(AC26="","500001",VLOOKUP(AC26,[2]shozoku!$A:$B,2,0))</f>
        <v>500010</v>
      </c>
      <c r="K26" t="str">
        <f>IF(AD26="","",VLOOKUP(AD26,[2]種目コード!$A:$B,2,0)&amp;IF(AF26="",""," "&amp;"0"&amp;AE26&amp;AF26&amp;AG26))</f>
        <v>00230 005150</v>
      </c>
      <c r="L26" t="str">
        <f>IF(AH26="","",VLOOKUP(AH26,[2]種目コード!$A:$B,2,0)&amp;IF(AJ26="",""," "&amp;"0"&amp;AI26&amp;AJ26&amp;AK26))</f>
        <v/>
      </c>
      <c r="M26" t="str">
        <f t="shared" si="5"/>
        <v>00231</v>
      </c>
      <c r="N26" t="str">
        <f t="shared" si="2"/>
        <v/>
      </c>
      <c r="O26" t="s">
        <v>403</v>
      </c>
      <c r="P26" t="s">
        <v>404</v>
      </c>
      <c r="Q26" t="s">
        <v>405</v>
      </c>
      <c r="R26" t="s">
        <v>406</v>
      </c>
      <c r="S26" t="s">
        <v>407</v>
      </c>
      <c r="T26" t="s">
        <v>408</v>
      </c>
      <c r="U26" t="s">
        <v>409</v>
      </c>
      <c r="V26" t="s">
        <v>178</v>
      </c>
      <c r="W26">
        <v>2009</v>
      </c>
      <c r="X26">
        <v>2</v>
      </c>
      <c r="Y26">
        <v>27</v>
      </c>
      <c r="Z26" t="s">
        <v>402</v>
      </c>
      <c r="AA26">
        <v>12</v>
      </c>
      <c r="AB26" t="s">
        <v>182</v>
      </c>
      <c r="AC26" t="s">
        <v>331</v>
      </c>
      <c r="AD26" t="s">
        <v>1</v>
      </c>
      <c r="AE26" s="39" t="s">
        <v>340</v>
      </c>
      <c r="AF26">
        <v>15</v>
      </c>
      <c r="AG26">
        <v>0</v>
      </c>
    </row>
    <row r="27" spans="3:41" x14ac:dyDescent="0.2">
      <c r="C27">
        <v>500000025</v>
      </c>
      <c r="E27" t="str">
        <f t="shared" si="0"/>
        <v>鈴木  慎平(中1)</v>
      </c>
      <c r="F27" t="str">
        <f t="shared" si="3"/>
        <v>ｽｽﾞｷ ｼﾝﾍﾟｲ</v>
      </c>
      <c r="G27" t="str">
        <f t="shared" si="1"/>
        <v>SUZUKI Shinpei(08)</v>
      </c>
      <c r="H27">
        <f t="shared" si="4"/>
        <v>1</v>
      </c>
      <c r="I27">
        <v>50</v>
      </c>
      <c r="J27">
        <f>IF(AC27="","500001",VLOOKUP(AC27,[2]shozoku!$A:$B,2,0))</f>
        <v>500010</v>
      </c>
      <c r="K27" t="str">
        <f>IF(AD27="","",VLOOKUP(AD27,[2]種目コード!$A:$B,2,0)&amp;IF(AF27="",""," "&amp;"0"&amp;AE27&amp;AF27&amp;AG27))</f>
        <v>07320 00456</v>
      </c>
      <c r="L27" t="str">
        <f>IF(AH27="","",VLOOKUP(AH27,[2]種目コード!$A:$B,2,0)&amp;IF(AJ27="",""," "&amp;"0"&amp;AI27&amp;AJ27&amp;AK27))</f>
        <v>00230 0001420</v>
      </c>
      <c r="M27" t="str">
        <f t="shared" si="5"/>
        <v>07321</v>
      </c>
      <c r="N27" t="str">
        <f t="shared" si="2"/>
        <v>00231</v>
      </c>
      <c r="O27" t="s">
        <v>410</v>
      </c>
      <c r="P27" t="s">
        <v>411</v>
      </c>
      <c r="Q27" t="s">
        <v>412</v>
      </c>
      <c r="R27" t="s">
        <v>413</v>
      </c>
      <c r="S27" t="s">
        <v>414</v>
      </c>
      <c r="T27" t="s">
        <v>415</v>
      </c>
      <c r="U27" t="s">
        <v>416</v>
      </c>
      <c r="V27" t="s">
        <v>178</v>
      </c>
      <c r="W27">
        <v>2008</v>
      </c>
      <c r="X27">
        <v>6</v>
      </c>
      <c r="Y27">
        <v>2</v>
      </c>
      <c r="Z27" t="s">
        <v>402</v>
      </c>
      <c r="AA27">
        <v>13</v>
      </c>
      <c r="AB27" t="s">
        <v>182</v>
      </c>
      <c r="AC27" t="s">
        <v>331</v>
      </c>
      <c r="AD27" t="s">
        <v>9</v>
      </c>
      <c r="AF27" s="39" t="s">
        <v>235</v>
      </c>
      <c r="AG27">
        <v>56</v>
      </c>
      <c r="AH27" t="s">
        <v>1</v>
      </c>
      <c r="AI27" t="s">
        <v>187</v>
      </c>
      <c r="AJ27">
        <v>14</v>
      </c>
      <c r="AK27">
        <v>20</v>
      </c>
    </row>
    <row r="28" spans="3:41" x14ac:dyDescent="0.2">
      <c r="C28">
        <v>500000026</v>
      </c>
      <c r="E28" t="str">
        <f t="shared" si="0"/>
        <v>原  健丸(中1)</v>
      </c>
      <c r="F28" t="str">
        <f t="shared" si="3"/>
        <v>ﾊﾗ ﾀｹﾏﾙ</v>
      </c>
      <c r="G28" t="str">
        <f t="shared" si="1"/>
        <v>HARA Takemaru(08)</v>
      </c>
      <c r="H28">
        <f t="shared" si="4"/>
        <v>1</v>
      </c>
      <c r="I28">
        <v>50</v>
      </c>
      <c r="J28">
        <f>IF(AC28="","500001",VLOOKUP(AC28,[2]shozoku!$A:$B,2,0))</f>
        <v>500010</v>
      </c>
      <c r="K28" t="str">
        <f>IF(AD28="","",VLOOKUP(AD28,[2]種目コード!$A:$B,2,0)&amp;IF(AF28="",""," "&amp;"0"&amp;AE28&amp;AF28&amp;AG28))</f>
        <v>00230 0001350</v>
      </c>
      <c r="L28" t="str">
        <f>IF(AH28="","",VLOOKUP(AH28,[2]種目コード!$A:$B,2,0)&amp;IF(AJ28="",""," "&amp;"0"&amp;AI28&amp;AJ28&amp;AK28))</f>
        <v>00520 001020</v>
      </c>
      <c r="M28" t="str">
        <f t="shared" si="5"/>
        <v>00231</v>
      </c>
      <c r="N28" t="str">
        <f t="shared" si="2"/>
        <v>00521</v>
      </c>
      <c r="O28" t="s">
        <v>417</v>
      </c>
      <c r="P28" t="s">
        <v>418</v>
      </c>
      <c r="Q28" t="s">
        <v>419</v>
      </c>
      <c r="R28" t="s">
        <v>420</v>
      </c>
      <c r="S28" t="s">
        <v>421</v>
      </c>
      <c r="T28" t="s">
        <v>422</v>
      </c>
      <c r="U28" t="s">
        <v>423</v>
      </c>
      <c r="V28" t="s">
        <v>178</v>
      </c>
      <c r="W28">
        <v>2008</v>
      </c>
      <c r="X28">
        <v>4</v>
      </c>
      <c r="Y28">
        <v>8</v>
      </c>
      <c r="Z28" t="s">
        <v>402</v>
      </c>
      <c r="AA28">
        <v>13</v>
      </c>
      <c r="AB28" t="s">
        <v>182</v>
      </c>
      <c r="AC28" t="s">
        <v>331</v>
      </c>
      <c r="AD28" t="s">
        <v>1</v>
      </c>
      <c r="AE28" s="39" t="s">
        <v>210</v>
      </c>
      <c r="AF28">
        <v>13</v>
      </c>
      <c r="AG28">
        <v>50</v>
      </c>
      <c r="AH28" t="s">
        <v>372</v>
      </c>
      <c r="AI28" s="39" t="s">
        <v>424</v>
      </c>
      <c r="AJ28" s="39" t="s">
        <v>425</v>
      </c>
      <c r="AK28">
        <v>0</v>
      </c>
    </row>
    <row r="29" spans="3:41" x14ac:dyDescent="0.2">
      <c r="C29">
        <v>500000027</v>
      </c>
      <c r="E29" t="str">
        <f t="shared" si="0"/>
        <v>山田  真子(中3)</v>
      </c>
      <c r="F29" t="str">
        <f t="shared" si="3"/>
        <v>ﾔﾏﾀﾞ ﾏｺ</v>
      </c>
      <c r="G29" t="str">
        <f t="shared" si="1"/>
        <v>YAMADA Mako(06)</v>
      </c>
      <c r="H29">
        <f t="shared" si="4"/>
        <v>2</v>
      </c>
      <c r="I29">
        <v>50</v>
      </c>
      <c r="J29">
        <f>IF(AC29="","500001",VLOOKUP(AC29,[2]shozoku!$A:$B,2,0))</f>
        <v>500010</v>
      </c>
      <c r="K29" t="str">
        <f>IF(AD29="","",VLOOKUP(AD29,[2]種目コード!$A:$B,2,0)&amp;IF(AF29="",""," "&amp;"0"&amp;AE29&amp;AF29&amp;AG29))</f>
        <v>00240 000130</v>
      </c>
      <c r="L29" t="str">
        <f>IF(AH29="","",VLOOKUP(AH29,[2]種目コード!$A:$B,2,0)&amp;IF(AJ29="",""," "&amp;"0"&amp;AI29&amp;AJ29&amp;AK29))</f>
        <v/>
      </c>
      <c r="M29" t="str">
        <f t="shared" si="5"/>
        <v>00241</v>
      </c>
      <c r="N29" t="str">
        <f t="shared" si="2"/>
        <v/>
      </c>
      <c r="O29" t="s">
        <v>426</v>
      </c>
      <c r="P29" t="s">
        <v>427</v>
      </c>
      <c r="Q29" t="s">
        <v>428</v>
      </c>
      <c r="R29" t="s">
        <v>429</v>
      </c>
      <c r="S29" t="s">
        <v>430</v>
      </c>
      <c r="T29" t="s">
        <v>431</v>
      </c>
      <c r="U29" t="s">
        <v>432</v>
      </c>
      <c r="V29" t="s">
        <v>433</v>
      </c>
      <c r="W29">
        <v>2006</v>
      </c>
      <c r="X29">
        <v>7</v>
      </c>
      <c r="Y29">
        <v>19</v>
      </c>
      <c r="Z29" t="s">
        <v>330</v>
      </c>
      <c r="AA29">
        <v>15</v>
      </c>
      <c r="AB29" t="s">
        <v>182</v>
      </c>
      <c r="AC29" t="s">
        <v>331</v>
      </c>
      <c r="AD29" t="s">
        <v>2</v>
      </c>
      <c r="AE29" s="39" t="s">
        <v>210</v>
      </c>
      <c r="AF29">
        <v>13</v>
      </c>
      <c r="AG29">
        <v>0</v>
      </c>
      <c r="AL29" t="s">
        <v>3</v>
      </c>
      <c r="AM29">
        <v>2</v>
      </c>
      <c r="AN29">
        <v>60</v>
      </c>
      <c r="AO29">
        <v>0</v>
      </c>
    </row>
    <row r="30" spans="3:41" x14ac:dyDescent="0.2">
      <c r="C30">
        <v>500000028</v>
      </c>
      <c r="E30" t="str">
        <f t="shared" si="0"/>
        <v>石崎  瑠那(中3)</v>
      </c>
      <c r="F30" t="str">
        <f t="shared" si="3"/>
        <v>ｲｼｻﾞｷ ﾙﾅ</v>
      </c>
      <c r="G30" t="str">
        <f t="shared" si="1"/>
        <v>ISHIZAKI Runa(06)</v>
      </c>
      <c r="H30">
        <f t="shared" si="4"/>
        <v>2</v>
      </c>
      <c r="I30">
        <v>50</v>
      </c>
      <c r="J30">
        <f>IF(AC30="","500001",VLOOKUP(AC30,[2]shozoku!$A:$B,2,0))</f>
        <v>500010</v>
      </c>
      <c r="K30" t="str">
        <f>IF(AD30="","",VLOOKUP(AD30,[2]種目コード!$A:$B,2,0)&amp;IF(AF30="",""," "&amp;"0"&amp;AE30&amp;AF30&amp;AG30))</f>
        <v>00640 002456</v>
      </c>
      <c r="L30" t="str">
        <f>IF(AH30="","",VLOOKUP(AH30,[2]種目コード!$A:$B,2,0)&amp;IF(AJ30="",""," "&amp;"0"&amp;AI30&amp;AJ30&amp;AK30))</f>
        <v/>
      </c>
      <c r="M30" t="str">
        <f t="shared" si="5"/>
        <v>00641</v>
      </c>
      <c r="N30" t="str">
        <f t="shared" si="2"/>
        <v/>
      </c>
      <c r="O30" t="s">
        <v>434</v>
      </c>
      <c r="P30" t="s">
        <v>435</v>
      </c>
      <c r="Q30" t="s">
        <v>436</v>
      </c>
      <c r="R30" t="s">
        <v>437</v>
      </c>
      <c r="S30" t="s">
        <v>438</v>
      </c>
      <c r="T30" t="s">
        <v>439</v>
      </c>
      <c r="U30" t="s">
        <v>440</v>
      </c>
      <c r="V30" t="s">
        <v>433</v>
      </c>
      <c r="W30">
        <v>2006</v>
      </c>
      <c r="X30">
        <v>12</v>
      </c>
      <c r="Y30">
        <v>21</v>
      </c>
      <c r="Z30" t="s">
        <v>330</v>
      </c>
      <c r="AA30">
        <v>14</v>
      </c>
      <c r="AB30" t="s">
        <v>182</v>
      </c>
      <c r="AC30" t="s">
        <v>331</v>
      </c>
      <c r="AD30" t="s">
        <v>441</v>
      </c>
      <c r="AE30" s="39" t="s">
        <v>425</v>
      </c>
      <c r="AF30">
        <v>45</v>
      </c>
      <c r="AG30">
        <v>6</v>
      </c>
    </row>
    <row r="31" spans="3:41" x14ac:dyDescent="0.2">
      <c r="C31">
        <v>500000029</v>
      </c>
      <c r="E31" t="str">
        <f t="shared" si="0"/>
        <v>平山  虹瑚(中2)</v>
      </c>
      <c r="F31" t="str">
        <f t="shared" si="3"/>
        <v>ﾋﾗﾔﾏ ﾆｺ</v>
      </c>
      <c r="G31" t="str">
        <f t="shared" si="1"/>
        <v>HIRAYAMA Niko(07)</v>
      </c>
      <c r="H31">
        <f t="shared" si="4"/>
        <v>2</v>
      </c>
      <c r="I31">
        <v>50</v>
      </c>
      <c r="J31">
        <f>IF(AC31="","500001",VLOOKUP(AC31,[2]shozoku!$A:$B,2,0))</f>
        <v>500010</v>
      </c>
      <c r="K31" t="str">
        <f>IF(AD31="","",VLOOKUP(AD31,[2]種目コード!$A:$B,2,0)&amp;IF(AF31="",""," "&amp;"0"&amp;AE31&amp;AF31&amp;AG31))</f>
        <v>07320 00383</v>
      </c>
      <c r="L31" t="str">
        <f>IF(AH31="","",VLOOKUP(AH31,[2]種目コード!$A:$B,2,0)&amp;IF(AJ31="",""," "&amp;"0"&amp;AI31&amp;AJ31&amp;AK31))</f>
        <v/>
      </c>
      <c r="M31" t="str">
        <f t="shared" si="5"/>
        <v>07321</v>
      </c>
      <c r="N31" t="str">
        <f t="shared" si="2"/>
        <v/>
      </c>
      <c r="O31" t="s">
        <v>442</v>
      </c>
      <c r="P31" t="s">
        <v>443</v>
      </c>
      <c r="Q31" t="s">
        <v>444</v>
      </c>
      <c r="R31" t="s">
        <v>445</v>
      </c>
      <c r="S31" t="s">
        <v>446</v>
      </c>
      <c r="T31" t="s">
        <v>447</v>
      </c>
      <c r="U31" t="s">
        <v>448</v>
      </c>
      <c r="V31" t="s">
        <v>433</v>
      </c>
      <c r="W31">
        <v>2007</v>
      </c>
      <c r="X31">
        <v>12</v>
      </c>
      <c r="Y31">
        <v>3</v>
      </c>
      <c r="Z31" t="s">
        <v>355</v>
      </c>
      <c r="AA31">
        <v>13</v>
      </c>
      <c r="AB31" t="s">
        <v>182</v>
      </c>
      <c r="AC31" t="s">
        <v>331</v>
      </c>
      <c r="AD31" t="s">
        <v>9</v>
      </c>
      <c r="AF31" s="39" t="s">
        <v>449</v>
      </c>
      <c r="AG31">
        <v>83</v>
      </c>
      <c r="AL31" t="s">
        <v>3</v>
      </c>
      <c r="AM31">
        <v>2</v>
      </c>
      <c r="AN31">
        <v>60</v>
      </c>
      <c r="AO31">
        <v>0</v>
      </c>
    </row>
    <row r="32" spans="3:41" x14ac:dyDescent="0.2">
      <c r="C32">
        <v>500000030</v>
      </c>
      <c r="E32" t="str">
        <f t="shared" si="0"/>
        <v>福與  莉奈(中2)</v>
      </c>
      <c r="F32" t="str">
        <f t="shared" si="3"/>
        <v>ﾌｸﾖ ﾘﾅ</v>
      </c>
      <c r="G32" t="str">
        <f t="shared" si="1"/>
        <v>FUKUYO Rina(07)</v>
      </c>
      <c r="H32">
        <f t="shared" si="4"/>
        <v>2</v>
      </c>
      <c r="I32">
        <v>50</v>
      </c>
      <c r="J32">
        <f>IF(AC32="","500001",VLOOKUP(AC32,[2]shozoku!$A:$B,2,0))</f>
        <v>500010</v>
      </c>
      <c r="K32" t="str">
        <f>IF(AD32="","",VLOOKUP(AD32,[2]種目コード!$A:$B,2,0)&amp;IF(AF32="",""," "&amp;"0"&amp;AE32&amp;AF32&amp;AG32))</f>
        <v>00230 0001450</v>
      </c>
      <c r="L32" t="str">
        <f>IF(AH32="","",VLOOKUP(AH32,[2]種目コード!$A:$B,2,0)&amp;IF(AJ32="",""," "&amp;"0"&amp;AI32&amp;AJ32&amp;AK32))</f>
        <v>00320 0002850</v>
      </c>
      <c r="M32" t="str">
        <f t="shared" si="5"/>
        <v>00231</v>
      </c>
      <c r="N32" t="str">
        <f t="shared" si="2"/>
        <v>00321</v>
      </c>
      <c r="O32" t="s">
        <v>450</v>
      </c>
      <c r="P32" t="s">
        <v>451</v>
      </c>
      <c r="Q32" t="s">
        <v>452</v>
      </c>
      <c r="R32" t="s">
        <v>453</v>
      </c>
      <c r="S32" t="s">
        <v>454</v>
      </c>
      <c r="T32" t="s">
        <v>455</v>
      </c>
      <c r="U32" t="s">
        <v>456</v>
      </c>
      <c r="V32" t="s">
        <v>433</v>
      </c>
      <c r="W32">
        <v>2007</v>
      </c>
      <c r="X32">
        <v>6</v>
      </c>
      <c r="Y32">
        <v>12</v>
      </c>
      <c r="Z32" t="s">
        <v>355</v>
      </c>
      <c r="AA32">
        <v>14</v>
      </c>
      <c r="AB32" t="s">
        <v>182</v>
      </c>
      <c r="AC32" t="s">
        <v>331</v>
      </c>
      <c r="AD32" t="s">
        <v>1</v>
      </c>
      <c r="AE32" s="39" t="s">
        <v>210</v>
      </c>
      <c r="AF32">
        <v>14</v>
      </c>
      <c r="AG32">
        <v>50</v>
      </c>
      <c r="AH32" t="s">
        <v>380</v>
      </c>
      <c r="AI32" t="s">
        <v>187</v>
      </c>
      <c r="AJ32">
        <v>28</v>
      </c>
      <c r="AK32">
        <v>50</v>
      </c>
      <c r="AL32" t="s">
        <v>3</v>
      </c>
      <c r="AM32">
        <v>2</v>
      </c>
      <c r="AN32">
        <v>60</v>
      </c>
      <c r="AO32">
        <v>0</v>
      </c>
    </row>
    <row r="33" spans="3:41" x14ac:dyDescent="0.2">
      <c r="C33">
        <v>500000031</v>
      </c>
      <c r="E33" t="str">
        <f t="shared" si="0"/>
        <v>橋本  美佳(中2)</v>
      </c>
      <c r="F33" t="str">
        <f t="shared" si="3"/>
        <v>ﾊｼﾓﾄ ﾐｶ</v>
      </c>
      <c r="G33" t="str">
        <f t="shared" si="1"/>
        <v>HASHIMOTO Mika(07)</v>
      </c>
      <c r="H33">
        <f t="shared" si="4"/>
        <v>2</v>
      </c>
      <c r="I33">
        <v>50</v>
      </c>
      <c r="J33">
        <f>IF(AC33="","500001",VLOOKUP(AC33,[2]shozoku!$A:$B,2,0))</f>
        <v>500010</v>
      </c>
      <c r="K33" t="str">
        <f>IF(AD33="","",VLOOKUP(AD33,[2]種目コード!$A:$B,2,0)&amp;IF(AF33="",""," "&amp;"0"&amp;AE33&amp;AF33&amp;AG33))</f>
        <v>00240 0001430</v>
      </c>
      <c r="L33" t="str">
        <f>IF(AH33="","",VLOOKUP(AH33,[2]種目コード!$A:$B,2,0)&amp;IF(AJ33="",""," "&amp;"0"&amp;AI33&amp;AJ33&amp;AK33))</f>
        <v/>
      </c>
      <c r="M33" t="str">
        <f t="shared" si="5"/>
        <v>00241</v>
      </c>
      <c r="N33" t="str">
        <f t="shared" si="2"/>
        <v/>
      </c>
      <c r="O33" t="s">
        <v>457</v>
      </c>
      <c r="P33" t="s">
        <v>458</v>
      </c>
      <c r="Q33" t="s">
        <v>459</v>
      </c>
      <c r="R33" t="s">
        <v>460</v>
      </c>
      <c r="S33" t="s">
        <v>461</v>
      </c>
      <c r="T33" t="s">
        <v>462</v>
      </c>
      <c r="U33" t="s">
        <v>463</v>
      </c>
      <c r="V33" t="s">
        <v>433</v>
      </c>
      <c r="W33">
        <v>2007</v>
      </c>
      <c r="X33">
        <v>5</v>
      </c>
      <c r="Y33">
        <v>11</v>
      </c>
      <c r="Z33" t="s">
        <v>355</v>
      </c>
      <c r="AA33">
        <v>14</v>
      </c>
      <c r="AB33" t="s">
        <v>182</v>
      </c>
      <c r="AC33" t="s">
        <v>331</v>
      </c>
      <c r="AD33" t="s">
        <v>2</v>
      </c>
      <c r="AE33" s="39" t="s">
        <v>210</v>
      </c>
      <c r="AF33">
        <v>14</v>
      </c>
      <c r="AG33">
        <v>30</v>
      </c>
      <c r="AL33" t="s">
        <v>3</v>
      </c>
      <c r="AM33">
        <v>2</v>
      </c>
      <c r="AN33">
        <v>60</v>
      </c>
      <c r="AO33">
        <v>0</v>
      </c>
    </row>
    <row r="34" spans="3:41" x14ac:dyDescent="0.2">
      <c r="C34">
        <v>500000032</v>
      </c>
      <c r="E34" t="str">
        <f t="shared" si="0"/>
        <v>野澤  なつき(中1)</v>
      </c>
      <c r="F34" t="str">
        <f t="shared" si="3"/>
        <v>ﾉｻﾞﾜ ﾅﾂｷ</v>
      </c>
      <c r="G34" t="str">
        <f t="shared" si="1"/>
        <v>NOZAWA Natsuki(08)</v>
      </c>
      <c r="H34">
        <f t="shared" si="4"/>
        <v>2</v>
      </c>
      <c r="I34">
        <v>50</v>
      </c>
      <c r="J34">
        <f>IF(AC34="","500001",VLOOKUP(AC34,[2]shozoku!$A:$B,2,0))</f>
        <v>500010</v>
      </c>
      <c r="K34" t="str">
        <f>IF(AD34="","",VLOOKUP(AD34,[2]種目コード!$A:$B,2,0)&amp;IF(AF34="",""," "&amp;"0"&amp;AE34&amp;AF34&amp;AG34))</f>
        <v>00230 000160</v>
      </c>
      <c r="L34" t="str">
        <f>IF(AH34="","",VLOOKUP(AH34,[2]種目コード!$A:$B,2,0)&amp;IF(AJ34="",""," "&amp;"0"&amp;AI34&amp;AJ34&amp;AK34))</f>
        <v/>
      </c>
      <c r="M34" t="str">
        <f t="shared" si="5"/>
        <v>00231</v>
      </c>
      <c r="N34" t="str">
        <f t="shared" si="2"/>
        <v/>
      </c>
      <c r="O34" t="s">
        <v>464</v>
      </c>
      <c r="P34" t="s">
        <v>465</v>
      </c>
      <c r="Q34" t="s">
        <v>466</v>
      </c>
      <c r="R34" t="s">
        <v>467</v>
      </c>
      <c r="S34" t="s">
        <v>468</v>
      </c>
      <c r="T34" t="s">
        <v>469</v>
      </c>
      <c r="U34" t="s">
        <v>470</v>
      </c>
      <c r="V34" t="s">
        <v>433</v>
      </c>
      <c r="W34">
        <v>2008</v>
      </c>
      <c r="X34">
        <v>5</v>
      </c>
      <c r="Y34">
        <v>20</v>
      </c>
      <c r="Z34" t="s">
        <v>402</v>
      </c>
      <c r="AA34">
        <v>13</v>
      </c>
      <c r="AB34" t="s">
        <v>182</v>
      </c>
      <c r="AC34" t="s">
        <v>331</v>
      </c>
      <c r="AD34" t="s">
        <v>1</v>
      </c>
      <c r="AE34" s="39" t="s">
        <v>210</v>
      </c>
      <c r="AF34">
        <v>16</v>
      </c>
      <c r="AG34">
        <v>0</v>
      </c>
      <c r="AL34" t="s">
        <v>3</v>
      </c>
      <c r="AM34">
        <v>2</v>
      </c>
      <c r="AN34">
        <v>60</v>
      </c>
      <c r="AO34">
        <v>0</v>
      </c>
    </row>
    <row r="35" spans="3:41" x14ac:dyDescent="0.2">
      <c r="C35">
        <v>500000033</v>
      </c>
      <c r="E35" t="str">
        <f t="shared" si="0"/>
        <v>日暮  夕理(中1)</v>
      </c>
      <c r="F35" t="str">
        <f t="shared" si="3"/>
        <v>ﾋｸﾞﾗｼ ﾕｳﾘ</v>
      </c>
      <c r="G35" t="str">
        <f t="shared" si="1"/>
        <v>HIGURASHI Yuri(08)</v>
      </c>
      <c r="H35">
        <f t="shared" si="4"/>
        <v>2</v>
      </c>
      <c r="I35">
        <v>50</v>
      </c>
      <c r="J35">
        <f>IF(AC35="","500001",VLOOKUP(AC35,[2]shozoku!$A:$B,2,0))</f>
        <v>500010</v>
      </c>
      <c r="K35" t="str">
        <f>IF(AD35="","",VLOOKUP(AD35,[2]種目コード!$A:$B,2,0)&amp;IF(AF35="",""," "&amp;"0"&amp;AE35&amp;AF35&amp;AG35))</f>
        <v>07320 00350</v>
      </c>
      <c r="L35" t="str">
        <f>IF(AH35="","",VLOOKUP(AH35,[2]種目コード!$A:$B,2,0)&amp;IF(AJ35="",""," "&amp;"0"&amp;AI35&amp;AJ35&amp;AK35))</f>
        <v/>
      </c>
      <c r="M35" t="str">
        <f t="shared" si="5"/>
        <v>07321</v>
      </c>
      <c r="N35" t="str">
        <f t="shared" si="2"/>
        <v/>
      </c>
      <c r="O35" t="s">
        <v>471</v>
      </c>
      <c r="P35" t="s">
        <v>472</v>
      </c>
      <c r="Q35" t="s">
        <v>473</v>
      </c>
      <c r="R35" t="s">
        <v>474</v>
      </c>
      <c r="S35" t="s">
        <v>475</v>
      </c>
      <c r="T35" t="s">
        <v>476</v>
      </c>
      <c r="U35" t="s">
        <v>477</v>
      </c>
      <c r="V35" t="s">
        <v>433</v>
      </c>
      <c r="W35">
        <v>2008</v>
      </c>
      <c r="X35">
        <v>6</v>
      </c>
      <c r="Y35">
        <v>7</v>
      </c>
      <c r="Z35" t="s">
        <v>402</v>
      </c>
      <c r="AA35">
        <v>13</v>
      </c>
      <c r="AB35" t="s">
        <v>182</v>
      </c>
      <c r="AC35" t="s">
        <v>331</v>
      </c>
      <c r="AD35" t="s">
        <v>9</v>
      </c>
      <c r="AF35" s="39" t="s">
        <v>449</v>
      </c>
      <c r="AG35">
        <v>50</v>
      </c>
    </row>
    <row r="36" spans="3:41" x14ac:dyDescent="0.2">
      <c r="C36">
        <v>500000034</v>
      </c>
      <c r="E36" t="str">
        <f t="shared" si="0"/>
        <v>宮入  愛香(中1)</v>
      </c>
      <c r="F36" t="str">
        <f t="shared" si="3"/>
        <v>ﾐﾔｲﾘ ｱｲｶ</v>
      </c>
      <c r="G36" t="str">
        <f t="shared" si="1"/>
        <v>MIYAIRI Aika(09)</v>
      </c>
      <c r="H36">
        <f t="shared" si="4"/>
        <v>2</v>
      </c>
      <c r="I36">
        <v>50</v>
      </c>
      <c r="J36">
        <f>IF(AC36="","500001",VLOOKUP(AC36,[2]shozoku!$A:$B,2,0))</f>
        <v>500010</v>
      </c>
      <c r="K36" t="str">
        <f>IF(AD36="","",VLOOKUP(AD36,[2]種目コード!$A:$B,2,0)&amp;IF(AF36="",""," "&amp;"0"&amp;AE36&amp;AF36&amp;AG36))</f>
        <v>07320 00340</v>
      </c>
      <c r="L36" t="str">
        <f>IF(AH36="","",VLOOKUP(AH36,[2]種目コード!$A:$B,2,0)&amp;IF(AJ36="",""," "&amp;"0"&amp;AI36&amp;AJ36&amp;AK36))</f>
        <v/>
      </c>
      <c r="M36" t="str">
        <f t="shared" si="5"/>
        <v>07321</v>
      </c>
      <c r="N36" t="str">
        <f t="shared" si="2"/>
        <v/>
      </c>
      <c r="O36" t="s">
        <v>323</v>
      </c>
      <c r="P36" t="s">
        <v>478</v>
      </c>
      <c r="Q36" t="s">
        <v>325</v>
      </c>
      <c r="R36" t="s">
        <v>479</v>
      </c>
      <c r="S36" t="s">
        <v>327</v>
      </c>
      <c r="T36" t="s">
        <v>480</v>
      </c>
      <c r="U36" t="s">
        <v>481</v>
      </c>
      <c r="V36" t="s">
        <v>433</v>
      </c>
      <c r="W36">
        <v>2009</v>
      </c>
      <c r="X36">
        <v>3</v>
      </c>
      <c r="Y36">
        <v>11</v>
      </c>
      <c r="Z36" t="s">
        <v>402</v>
      </c>
      <c r="AA36">
        <v>12</v>
      </c>
      <c r="AB36" t="s">
        <v>182</v>
      </c>
      <c r="AC36" t="s">
        <v>331</v>
      </c>
      <c r="AD36" t="s">
        <v>9</v>
      </c>
      <c r="AF36" s="39" t="s">
        <v>449</v>
      </c>
      <c r="AG36">
        <v>40</v>
      </c>
    </row>
    <row r="37" spans="3:41" x14ac:dyDescent="0.2">
      <c r="C37">
        <v>500000035</v>
      </c>
      <c r="E37" t="str">
        <f t="shared" si="0"/>
        <v>山越  茜(中1)</v>
      </c>
      <c r="F37" t="str">
        <f t="shared" si="3"/>
        <v>ﾔﾏｺｼ ｱｶﾈ</v>
      </c>
      <c r="G37" t="str">
        <f t="shared" si="1"/>
        <v>YAMAKOSHI Akane(08)</v>
      </c>
      <c r="H37">
        <f t="shared" si="4"/>
        <v>2</v>
      </c>
      <c r="I37">
        <v>50</v>
      </c>
      <c r="J37">
        <f>IF(AC37="","500001",VLOOKUP(AC37,[2]shozoku!$A:$B,2,0))</f>
        <v>500010</v>
      </c>
      <c r="K37" t="str">
        <f>IF(AD37="","",VLOOKUP(AD37,[2]種目コード!$A:$B,2,0)&amp;IF(AF37="",""," "&amp;"0"&amp;AE37&amp;AF37&amp;AG37))</f>
        <v>07320 00360</v>
      </c>
      <c r="L37" t="str">
        <f>IF(AH37="","",VLOOKUP(AH37,[2]種目コード!$A:$B,2,0)&amp;IF(AJ37="",""," "&amp;"0"&amp;AI37&amp;AJ37&amp;AK37))</f>
        <v/>
      </c>
      <c r="M37" t="str">
        <f t="shared" si="5"/>
        <v>07321</v>
      </c>
      <c r="N37" t="str">
        <f t="shared" si="2"/>
        <v/>
      </c>
      <c r="O37" t="s">
        <v>482</v>
      </c>
      <c r="P37" t="s">
        <v>483</v>
      </c>
      <c r="Q37" t="s">
        <v>484</v>
      </c>
      <c r="R37" t="s">
        <v>485</v>
      </c>
      <c r="S37" t="s">
        <v>486</v>
      </c>
      <c r="T37" t="s">
        <v>487</v>
      </c>
      <c r="U37" t="s">
        <v>488</v>
      </c>
      <c r="V37" t="s">
        <v>433</v>
      </c>
      <c r="W37">
        <v>2008</v>
      </c>
      <c r="X37">
        <v>11</v>
      </c>
      <c r="Y37">
        <v>24</v>
      </c>
      <c r="Z37" t="s">
        <v>402</v>
      </c>
      <c r="AA37">
        <v>12</v>
      </c>
      <c r="AB37" t="s">
        <v>182</v>
      </c>
      <c r="AC37" t="s">
        <v>331</v>
      </c>
      <c r="AD37" t="s">
        <v>9</v>
      </c>
      <c r="AF37" s="39" t="s">
        <v>449</v>
      </c>
      <c r="AG37">
        <v>60</v>
      </c>
    </row>
    <row r="38" spans="3:41" x14ac:dyDescent="0.2">
      <c r="C38">
        <v>500000036</v>
      </c>
      <c r="E38" t="str">
        <f t="shared" si="0"/>
        <v>安斎  真理明(中2)</v>
      </c>
      <c r="F38" t="str">
        <f t="shared" si="3"/>
        <v>ｱﾝｻﾞｲ ﾏﾘｱ</v>
      </c>
      <c r="G38" t="str">
        <f t="shared" si="1"/>
        <v>ANZAI Maria(07)</v>
      </c>
      <c r="H38">
        <f t="shared" si="4"/>
        <v>2</v>
      </c>
      <c r="I38">
        <v>50</v>
      </c>
      <c r="J38">
        <f>IF(AC38="","500001",VLOOKUP(AC38,[2]shozoku!$A:$B,2,0))</f>
        <v>500011</v>
      </c>
      <c r="K38" t="str">
        <f>IF(AD38="","",VLOOKUP(AD38,[2]種目コード!$A:$B,2,0)&amp;IF(AF38="",""," "&amp;"0"&amp;AE38&amp;AF38&amp;AG38))</f>
        <v>00640 0025174</v>
      </c>
      <c r="L38" t="str">
        <f>IF(AH38="","",VLOOKUP(AH38,[2]種目コード!$A:$B,2,0)&amp;IF(AJ38="",""," "&amp;"0"&amp;AI38&amp;AJ38&amp;AK38))</f>
        <v/>
      </c>
      <c r="M38" t="str">
        <f t="shared" si="5"/>
        <v>00641</v>
      </c>
      <c r="N38" t="str">
        <f t="shared" si="2"/>
        <v/>
      </c>
      <c r="O38" t="s">
        <v>489</v>
      </c>
      <c r="P38" t="s">
        <v>490</v>
      </c>
      <c r="Q38" t="s">
        <v>491</v>
      </c>
      <c r="R38" t="s">
        <v>492</v>
      </c>
      <c r="S38" t="s">
        <v>493</v>
      </c>
      <c r="T38" t="s">
        <v>494</v>
      </c>
      <c r="U38" t="s">
        <v>495</v>
      </c>
      <c r="V38" t="s">
        <v>433</v>
      </c>
      <c r="W38" t="s">
        <v>496</v>
      </c>
      <c r="X38" t="s">
        <v>181</v>
      </c>
      <c r="Y38" t="s">
        <v>497</v>
      </c>
      <c r="Z38" t="s">
        <v>355</v>
      </c>
      <c r="AA38">
        <v>13</v>
      </c>
      <c r="AB38" t="s">
        <v>182</v>
      </c>
      <c r="AC38" t="s">
        <v>498</v>
      </c>
      <c r="AD38" t="s">
        <v>441</v>
      </c>
      <c r="AE38" t="s">
        <v>499</v>
      </c>
      <c r="AF38" t="s">
        <v>500</v>
      </c>
      <c r="AG38" t="s">
        <v>501</v>
      </c>
    </row>
    <row r="39" spans="3:41" x14ac:dyDescent="0.2">
      <c r="C39">
        <v>500000037</v>
      </c>
      <c r="E39" t="str">
        <f t="shared" si="0"/>
        <v>尾﨑  美汐(小4)</v>
      </c>
      <c r="F39" t="str">
        <f t="shared" si="3"/>
        <v>ｵｻﾞｷ ﾐﾕ</v>
      </c>
      <c r="G39" t="str">
        <f t="shared" si="1"/>
        <v>OZAKI Miyu(11)</v>
      </c>
      <c r="H39">
        <f t="shared" si="4"/>
        <v>2</v>
      </c>
      <c r="I39">
        <v>50</v>
      </c>
      <c r="J39">
        <f>IF(AC39="","500001",VLOOKUP(AC39,[2]shozoku!$A:$B,2,0))</f>
        <v>500012</v>
      </c>
      <c r="K39" t="str">
        <f>IF(AD39="","",VLOOKUP(AD39,[2]種目コード!$A:$B,2,0)&amp;IF(AF39="",""," "&amp;"0"&amp;AE39&amp;AF39&amp;AG39))</f>
        <v>00610</v>
      </c>
      <c r="L39" t="str">
        <f>IF(AH39="","",VLOOKUP(AH39,[2]種目コード!$A:$B,2,0)&amp;IF(AJ39="",""," "&amp;"0"&amp;AI39&amp;AJ39&amp;AK39))</f>
        <v/>
      </c>
      <c r="M39" t="str">
        <f t="shared" si="5"/>
        <v>00611</v>
      </c>
      <c r="N39" t="str">
        <f t="shared" si="2"/>
        <v/>
      </c>
      <c r="O39" t="s">
        <v>502</v>
      </c>
      <c r="P39" t="s">
        <v>503</v>
      </c>
      <c r="Q39" t="s">
        <v>504</v>
      </c>
      <c r="R39" t="s">
        <v>505</v>
      </c>
      <c r="S39" t="s">
        <v>506</v>
      </c>
      <c r="T39" t="s">
        <v>507</v>
      </c>
      <c r="U39" t="s">
        <v>508</v>
      </c>
      <c r="V39" t="s">
        <v>433</v>
      </c>
      <c r="W39" t="s">
        <v>509</v>
      </c>
      <c r="X39" t="s">
        <v>247</v>
      </c>
      <c r="Y39" t="s">
        <v>186</v>
      </c>
      <c r="Z39" t="s">
        <v>510</v>
      </c>
      <c r="AB39" t="s">
        <v>182</v>
      </c>
      <c r="AC39" t="s">
        <v>511</v>
      </c>
      <c r="AD39" t="s">
        <v>512</v>
      </c>
      <c r="AL39" t="s">
        <v>513</v>
      </c>
      <c r="AM39" t="s">
        <v>220</v>
      </c>
    </row>
    <row r="40" spans="3:41" x14ac:dyDescent="0.2">
      <c r="C40">
        <v>500000038</v>
      </c>
      <c r="E40" t="str">
        <f t="shared" si="0"/>
        <v>八卷  結依(小4)</v>
      </c>
      <c r="F40" t="str">
        <f t="shared" si="3"/>
        <v>ﾔﾏｷ ﾕｲ</v>
      </c>
      <c r="G40" t="str">
        <f t="shared" si="1"/>
        <v>WAMAKI Yui(11)</v>
      </c>
      <c r="H40">
        <f t="shared" si="4"/>
        <v>2</v>
      </c>
      <c r="I40">
        <v>50</v>
      </c>
      <c r="J40">
        <f>IF(AC40="","500001",VLOOKUP(AC40,[2]shozoku!$A:$B,2,0))</f>
        <v>500012</v>
      </c>
      <c r="K40" t="str">
        <f>IF(AD40="","",VLOOKUP(AD40,[2]種目コード!$A:$B,2,0)&amp;IF(AF40="",""," "&amp;"0"&amp;AE40&amp;AF40&amp;AG40))</f>
        <v>00210</v>
      </c>
      <c r="L40" t="str">
        <f>IF(AH40="","",VLOOKUP(AH40,[2]種目コード!$A:$B,2,0)&amp;IF(AJ40="",""," "&amp;"0"&amp;AI40&amp;AJ40&amp;AK40))</f>
        <v>00610</v>
      </c>
      <c r="M40" t="str">
        <f t="shared" si="5"/>
        <v>00211</v>
      </c>
      <c r="N40" t="str">
        <f t="shared" si="2"/>
        <v>00611</v>
      </c>
      <c r="O40" t="s">
        <v>514</v>
      </c>
      <c r="P40" t="s">
        <v>515</v>
      </c>
      <c r="Q40" t="s">
        <v>516</v>
      </c>
      <c r="R40" t="s">
        <v>517</v>
      </c>
      <c r="S40" t="s">
        <v>518</v>
      </c>
      <c r="T40" t="s">
        <v>519</v>
      </c>
      <c r="U40" t="s">
        <v>508</v>
      </c>
      <c r="V40" t="s">
        <v>433</v>
      </c>
      <c r="W40" t="s">
        <v>509</v>
      </c>
      <c r="X40" t="s">
        <v>520</v>
      </c>
      <c r="Y40" t="s">
        <v>220</v>
      </c>
      <c r="Z40" t="s">
        <v>510</v>
      </c>
      <c r="AB40" t="s">
        <v>182</v>
      </c>
      <c r="AC40" t="s">
        <v>511</v>
      </c>
      <c r="AD40" t="s">
        <v>521</v>
      </c>
      <c r="AH40" t="s">
        <v>512</v>
      </c>
      <c r="AL40" t="s">
        <v>513</v>
      </c>
      <c r="AM40" t="s">
        <v>522</v>
      </c>
    </row>
    <row r="41" spans="3:41" x14ac:dyDescent="0.2">
      <c r="C41">
        <v>500000039</v>
      </c>
      <c r="E41" t="str">
        <f t="shared" si="0"/>
        <v>渡邉  朝都(小3)</v>
      </c>
      <c r="F41" t="str">
        <f t="shared" si="3"/>
        <v>ﾜﾀﾅﾍﾞ ｱｻﾄ</v>
      </c>
      <c r="G41" t="str">
        <f t="shared" si="1"/>
        <v>WATANABE Asato(12)</v>
      </c>
      <c r="H41">
        <f t="shared" si="4"/>
        <v>1</v>
      </c>
      <c r="I41">
        <v>50</v>
      </c>
      <c r="J41">
        <f>IF(AC41="","500001",VLOOKUP(AC41,[2]shozoku!$A:$B,2,0))</f>
        <v>500012</v>
      </c>
      <c r="K41" t="str">
        <f>IF(AD41="","",VLOOKUP(AD41,[2]種目コード!$A:$B,2,0)&amp;IF(AF41="",""," "&amp;"0"&amp;AE41&amp;AF41&amp;AG41))</f>
        <v>00100</v>
      </c>
      <c r="L41" t="str">
        <f>IF(AH41="","",VLOOKUP(AH41,[2]種目コード!$A:$B,2,0)&amp;IF(AJ41="",""," "&amp;"0"&amp;AI41&amp;AJ41&amp;AK41))</f>
        <v/>
      </c>
      <c r="M41" t="str">
        <f t="shared" si="5"/>
        <v>00101</v>
      </c>
      <c r="N41" t="str">
        <f t="shared" si="2"/>
        <v/>
      </c>
      <c r="O41" t="s">
        <v>523</v>
      </c>
      <c r="P41" t="s">
        <v>524</v>
      </c>
      <c r="Q41" t="s">
        <v>525</v>
      </c>
      <c r="R41" t="s">
        <v>526</v>
      </c>
      <c r="S41" t="s">
        <v>527</v>
      </c>
      <c r="T41" t="s">
        <v>528</v>
      </c>
      <c r="U41" t="s">
        <v>508</v>
      </c>
      <c r="V41" t="s">
        <v>178</v>
      </c>
      <c r="W41" t="s">
        <v>529</v>
      </c>
      <c r="X41" t="s">
        <v>247</v>
      </c>
      <c r="Y41" t="s">
        <v>180</v>
      </c>
      <c r="Z41" t="s">
        <v>530</v>
      </c>
      <c r="AB41" t="s">
        <v>182</v>
      </c>
      <c r="AC41" t="s">
        <v>511</v>
      </c>
      <c r="AD41" t="s">
        <v>0</v>
      </c>
    </row>
    <row r="42" spans="3:41" x14ac:dyDescent="0.2">
      <c r="C42">
        <v>500000040</v>
      </c>
      <c r="E42" t="str">
        <f t="shared" si="0"/>
        <v>藤井  資大(小3)</v>
      </c>
      <c r="F42" t="str">
        <f t="shared" si="3"/>
        <v>ﾌｼﾞｲ ﾓﾄﾋﾛ</v>
      </c>
      <c r="G42" t="str">
        <f t="shared" si="1"/>
        <v>FUJII Motohiro(12)</v>
      </c>
      <c r="H42">
        <f t="shared" si="4"/>
        <v>1</v>
      </c>
      <c r="I42">
        <v>50</v>
      </c>
      <c r="J42">
        <f>IF(AC42="","500001",VLOOKUP(AC42,[2]shozoku!$A:$B,2,0))</f>
        <v>500012</v>
      </c>
      <c r="K42" t="str">
        <f>IF(AD42="","",VLOOKUP(AD42,[2]種目コード!$A:$B,2,0)&amp;IF(AF42="",""," "&amp;"0"&amp;AE42&amp;AF42&amp;AG42))</f>
        <v>00100</v>
      </c>
      <c r="L42" t="str">
        <f>IF(AH42="","",VLOOKUP(AH42,[2]種目コード!$A:$B,2,0)&amp;IF(AJ42="",""," "&amp;"0"&amp;AI42&amp;AJ42&amp;AK42))</f>
        <v/>
      </c>
      <c r="M42" t="str">
        <f t="shared" si="5"/>
        <v>00101</v>
      </c>
      <c r="N42" t="str">
        <f t="shared" si="2"/>
        <v/>
      </c>
      <c r="O42" t="s">
        <v>531</v>
      </c>
      <c r="P42" t="s">
        <v>532</v>
      </c>
      <c r="Q42" t="s">
        <v>533</v>
      </c>
      <c r="R42" t="s">
        <v>534</v>
      </c>
      <c r="S42" t="s">
        <v>535</v>
      </c>
      <c r="T42" t="s">
        <v>536</v>
      </c>
      <c r="U42" t="s">
        <v>508</v>
      </c>
      <c r="V42" t="s">
        <v>178</v>
      </c>
      <c r="W42" t="s">
        <v>529</v>
      </c>
      <c r="X42" t="s">
        <v>322</v>
      </c>
      <c r="Y42" t="s">
        <v>537</v>
      </c>
      <c r="Z42" t="s">
        <v>530</v>
      </c>
      <c r="AB42" t="s">
        <v>182</v>
      </c>
      <c r="AC42" t="s">
        <v>511</v>
      </c>
      <c r="AD42" t="s">
        <v>0</v>
      </c>
    </row>
    <row r="43" spans="3:41" x14ac:dyDescent="0.2">
      <c r="C43">
        <v>500000041</v>
      </c>
      <c r="E43" t="str">
        <f t="shared" si="0"/>
        <v>尾﨑  美宏(小2)</v>
      </c>
      <c r="F43" t="str">
        <f t="shared" si="3"/>
        <v>ｵｻﾞｷ ﾐﾋﾛ</v>
      </c>
      <c r="G43" t="str">
        <f t="shared" si="1"/>
        <v>OZAKI Mihiro(13)</v>
      </c>
      <c r="H43">
        <f t="shared" si="4"/>
        <v>2</v>
      </c>
      <c r="I43">
        <v>50</v>
      </c>
      <c r="J43">
        <f>IF(AC43="","500001",VLOOKUP(AC43,[2]shozoku!$A:$B,2,0))</f>
        <v>500012</v>
      </c>
      <c r="K43" t="str">
        <f>IF(AD43="","",VLOOKUP(AD43,[2]種目コード!$A:$B,2,0)&amp;IF(AF43="",""," "&amp;"0"&amp;AE43&amp;AF43&amp;AG43))</f>
        <v>00100</v>
      </c>
      <c r="L43" t="str">
        <f>IF(AH43="","",VLOOKUP(AH43,[2]種目コード!$A:$B,2,0)&amp;IF(AJ43="",""," "&amp;"0"&amp;AI43&amp;AJ43&amp;AK43))</f>
        <v/>
      </c>
      <c r="M43" t="str">
        <f t="shared" si="5"/>
        <v>00101</v>
      </c>
      <c r="N43" t="str">
        <f t="shared" si="2"/>
        <v/>
      </c>
      <c r="O43" t="s">
        <v>502</v>
      </c>
      <c r="P43" t="s">
        <v>538</v>
      </c>
      <c r="Q43" t="s">
        <v>504</v>
      </c>
      <c r="R43" t="s">
        <v>539</v>
      </c>
      <c r="S43" t="s">
        <v>506</v>
      </c>
      <c r="T43" t="s">
        <v>540</v>
      </c>
      <c r="U43" t="s">
        <v>508</v>
      </c>
      <c r="V43" t="s">
        <v>433</v>
      </c>
      <c r="W43" t="s">
        <v>541</v>
      </c>
      <c r="X43" t="s">
        <v>520</v>
      </c>
      <c r="Y43" t="s">
        <v>542</v>
      </c>
      <c r="Z43" t="s">
        <v>543</v>
      </c>
      <c r="AB43" t="s">
        <v>182</v>
      </c>
      <c r="AC43" t="s">
        <v>511</v>
      </c>
      <c r="AD43" t="s">
        <v>0</v>
      </c>
    </row>
    <row r="44" spans="3:41" x14ac:dyDescent="0.2">
      <c r="C44">
        <v>500000042</v>
      </c>
      <c r="E44" t="str">
        <f t="shared" si="0"/>
        <v>八卷  舞依(小2)</v>
      </c>
      <c r="F44" t="str">
        <f t="shared" si="3"/>
        <v>ﾔﾏｷ ﾏｲ</v>
      </c>
      <c r="G44" t="str">
        <f t="shared" si="1"/>
        <v>YAMAKI Mai(13)</v>
      </c>
      <c r="H44">
        <f t="shared" si="4"/>
        <v>2</v>
      </c>
      <c r="I44">
        <v>50</v>
      </c>
      <c r="J44">
        <f>IF(AC44="","500001",VLOOKUP(AC44,[2]shozoku!$A:$B,2,0))</f>
        <v>500012</v>
      </c>
      <c r="K44" t="str">
        <f>IF(AD44="","",VLOOKUP(AD44,[2]種目コード!$A:$B,2,0)&amp;IF(AF44="",""," "&amp;"0"&amp;AE44&amp;AF44&amp;AG44))</f>
        <v>00100</v>
      </c>
      <c r="L44" t="str">
        <f>IF(AH44="","",VLOOKUP(AH44,[2]種目コード!$A:$B,2,0)&amp;IF(AJ44="",""," "&amp;"0"&amp;AI44&amp;AJ44&amp;AK44))</f>
        <v/>
      </c>
      <c r="M44" t="str">
        <f t="shared" si="5"/>
        <v>00101</v>
      </c>
      <c r="N44" t="str">
        <f t="shared" si="2"/>
        <v/>
      </c>
      <c r="O44" t="s">
        <v>514</v>
      </c>
      <c r="P44" t="s">
        <v>544</v>
      </c>
      <c r="Q44" t="s">
        <v>516</v>
      </c>
      <c r="R44" t="s">
        <v>545</v>
      </c>
      <c r="S44" t="s">
        <v>546</v>
      </c>
      <c r="T44" t="s">
        <v>547</v>
      </c>
      <c r="U44" t="s">
        <v>508</v>
      </c>
      <c r="V44" t="s">
        <v>433</v>
      </c>
      <c r="W44" t="s">
        <v>541</v>
      </c>
      <c r="X44" t="s">
        <v>520</v>
      </c>
      <c r="Y44" t="s">
        <v>311</v>
      </c>
      <c r="Z44" t="s">
        <v>543</v>
      </c>
      <c r="AB44" t="s">
        <v>182</v>
      </c>
      <c r="AC44" t="s">
        <v>511</v>
      </c>
      <c r="AD44" t="s">
        <v>0</v>
      </c>
    </row>
    <row r="45" spans="3:41" x14ac:dyDescent="0.2">
      <c r="C45">
        <v>500000043</v>
      </c>
      <c r="E45" t="str">
        <f t="shared" si="0"/>
        <v>力  由依(小2)</v>
      </c>
      <c r="F45" t="str">
        <f t="shared" si="3"/>
        <v>ﾁｶﾗ ﾕｲ</v>
      </c>
      <c r="G45" t="str">
        <f t="shared" si="1"/>
        <v>TIKARA Yui(13)</v>
      </c>
      <c r="H45">
        <f t="shared" si="4"/>
        <v>2</v>
      </c>
      <c r="I45">
        <v>50</v>
      </c>
      <c r="J45">
        <f>IF(AC45="","500001",VLOOKUP(AC45,[2]shozoku!$A:$B,2,0))</f>
        <v>500012</v>
      </c>
      <c r="K45" t="str">
        <f>IF(AD45="","",VLOOKUP(AD45,[2]種目コード!$A:$B,2,0)&amp;IF(AF45="",""," "&amp;"0"&amp;AE45&amp;AF45&amp;AG45))</f>
        <v>00100</v>
      </c>
      <c r="L45" t="str">
        <f>IF(AH45="","",VLOOKUP(AH45,[2]種目コード!$A:$B,2,0)&amp;IF(AJ45="",""," "&amp;"0"&amp;AI45&amp;AJ45&amp;AK45))</f>
        <v/>
      </c>
      <c r="M45" t="str">
        <f t="shared" si="5"/>
        <v>00101</v>
      </c>
      <c r="N45" t="str">
        <f t="shared" si="2"/>
        <v/>
      </c>
      <c r="O45" t="s">
        <v>548</v>
      </c>
      <c r="P45" t="s">
        <v>549</v>
      </c>
      <c r="Q45" t="s">
        <v>550</v>
      </c>
      <c r="R45" t="s">
        <v>517</v>
      </c>
      <c r="S45" t="s">
        <v>551</v>
      </c>
      <c r="T45" t="s">
        <v>519</v>
      </c>
      <c r="U45" t="s">
        <v>508</v>
      </c>
      <c r="V45" t="s">
        <v>433</v>
      </c>
      <c r="W45" t="s">
        <v>541</v>
      </c>
      <c r="X45" t="s">
        <v>520</v>
      </c>
      <c r="Y45" t="s">
        <v>221</v>
      </c>
      <c r="Z45" t="s">
        <v>543</v>
      </c>
      <c r="AB45" t="s">
        <v>182</v>
      </c>
      <c r="AC45" t="s">
        <v>511</v>
      </c>
      <c r="AD45" t="s">
        <v>0</v>
      </c>
    </row>
    <row r="46" spans="3:41" x14ac:dyDescent="0.2">
      <c r="C46">
        <v>500000044</v>
      </c>
      <c r="E46" t="str">
        <f t="shared" si="0"/>
        <v>島田  雄海(小1)</v>
      </c>
      <c r="F46" t="str">
        <f t="shared" si="3"/>
        <v>ｼﾏﾀﾞ ﾀｹﾐ</v>
      </c>
      <c r="G46" t="str">
        <f t="shared" si="1"/>
        <v>SIMADA Takemi(14)</v>
      </c>
      <c r="H46">
        <f t="shared" si="4"/>
        <v>1</v>
      </c>
      <c r="I46">
        <v>50</v>
      </c>
      <c r="J46">
        <f>IF(AC46="","500001",VLOOKUP(AC46,[2]shozoku!$A:$B,2,0))</f>
        <v>500012</v>
      </c>
      <c r="K46" t="str">
        <f>IF(AD46="","",VLOOKUP(AD46,[2]種目コード!$A:$B,2,0)&amp;IF(AF46="",""," "&amp;"0"&amp;AE46&amp;AF46&amp;AG46))</f>
        <v>00100</v>
      </c>
      <c r="L46" t="str">
        <f>IF(AH46="","",VLOOKUP(AH46,[2]種目コード!$A:$B,2,0)&amp;IF(AJ46="",""," "&amp;"0"&amp;AI46&amp;AJ46&amp;AK46))</f>
        <v/>
      </c>
      <c r="M46" t="str">
        <f t="shared" si="5"/>
        <v>00101</v>
      </c>
      <c r="N46" t="str">
        <f t="shared" si="2"/>
        <v/>
      </c>
      <c r="O46" t="s">
        <v>552</v>
      </c>
      <c r="P46" t="s">
        <v>553</v>
      </c>
      <c r="Q46" t="s">
        <v>554</v>
      </c>
      <c r="R46" t="s">
        <v>555</v>
      </c>
      <c r="S46" t="s">
        <v>556</v>
      </c>
      <c r="T46" t="s">
        <v>557</v>
      </c>
      <c r="U46" t="s">
        <v>508</v>
      </c>
      <c r="V46" t="s">
        <v>178</v>
      </c>
      <c r="W46" t="s">
        <v>558</v>
      </c>
      <c r="X46" t="s">
        <v>559</v>
      </c>
      <c r="Y46" t="s">
        <v>560</v>
      </c>
      <c r="Z46" t="s">
        <v>561</v>
      </c>
      <c r="AB46" t="s">
        <v>182</v>
      </c>
      <c r="AC46" t="s">
        <v>511</v>
      </c>
      <c r="AD46" t="s">
        <v>0</v>
      </c>
    </row>
    <row r="47" spans="3:41" x14ac:dyDescent="0.2">
      <c r="C47">
        <v>500000045</v>
      </c>
      <c r="E47" t="str">
        <f t="shared" si="0"/>
        <v>田中  正樹(小1)</v>
      </c>
      <c r="F47" t="str">
        <f t="shared" si="3"/>
        <v>ﾀﾅｶ ﾏｻｷ</v>
      </c>
      <c r="G47" t="str">
        <f t="shared" si="1"/>
        <v>TANAKA Masaki(14)</v>
      </c>
      <c r="H47">
        <f t="shared" si="4"/>
        <v>1</v>
      </c>
      <c r="I47">
        <v>50</v>
      </c>
      <c r="J47">
        <f>IF(AC47="","500001",VLOOKUP(AC47,[2]shozoku!$A:$B,2,0))</f>
        <v>500012</v>
      </c>
      <c r="K47" t="str">
        <f>IF(AD47="","",VLOOKUP(AD47,[2]種目コード!$A:$B,2,0)&amp;IF(AF47="",""," "&amp;"0"&amp;AE47&amp;AF47&amp;AG47))</f>
        <v>00100</v>
      </c>
      <c r="L47" t="str">
        <f>IF(AH47="","",VLOOKUP(AH47,[2]種目コード!$A:$B,2,0)&amp;IF(AJ47="",""," "&amp;"0"&amp;AI47&amp;AJ47&amp;AK47))</f>
        <v/>
      </c>
      <c r="M47" t="str">
        <f t="shared" si="5"/>
        <v>00101</v>
      </c>
      <c r="N47" t="str">
        <f t="shared" si="2"/>
        <v/>
      </c>
      <c r="O47" t="s">
        <v>255</v>
      </c>
      <c r="P47" t="s">
        <v>562</v>
      </c>
      <c r="Q47" t="s">
        <v>257</v>
      </c>
      <c r="R47" t="s">
        <v>563</v>
      </c>
      <c r="S47" t="s">
        <v>564</v>
      </c>
      <c r="T47" t="s">
        <v>565</v>
      </c>
      <c r="U47" t="s">
        <v>508</v>
      </c>
      <c r="V47" t="s">
        <v>178</v>
      </c>
      <c r="W47" t="s">
        <v>558</v>
      </c>
      <c r="X47" t="s">
        <v>559</v>
      </c>
      <c r="Y47" t="s">
        <v>304</v>
      </c>
      <c r="Z47" t="s">
        <v>561</v>
      </c>
      <c r="AB47" t="s">
        <v>182</v>
      </c>
      <c r="AC47" t="s">
        <v>511</v>
      </c>
      <c r="AD47" t="s">
        <v>0</v>
      </c>
    </row>
    <row r="48" spans="3:41" x14ac:dyDescent="0.2">
      <c r="C48">
        <v>500000046</v>
      </c>
      <c r="E48" t="str">
        <f t="shared" si="0"/>
        <v>一兜  咲子(中1)</v>
      </c>
      <c r="F48" t="str">
        <f t="shared" si="3"/>
        <v>ﾋﾄﾂｶﾌﾞﾄ ｻｷｺ</v>
      </c>
      <c r="G48" t="str">
        <f t="shared" si="1"/>
        <v>HITOTSUKABUTO Sakiko(09)</v>
      </c>
      <c r="H48">
        <f t="shared" si="4"/>
        <v>2</v>
      </c>
      <c r="I48">
        <v>50</v>
      </c>
      <c r="J48">
        <f>IF(AC48="","500001",VLOOKUP(AC48,[2]shozoku!$A:$B,2,0))</f>
        <v>500013</v>
      </c>
      <c r="K48" t="str">
        <f>IF(AD48="","",VLOOKUP(AD48,[2]種目コード!$A:$B,2,0)&amp;IF(AF48="",""," "&amp;"0"&amp;AE48&amp;AF48&amp;AG48))</f>
        <v>00630 0021633</v>
      </c>
      <c r="L48" t="str">
        <f>IF(AH48="","",VLOOKUP(AH48,[2]種目コード!$A:$B,2,0)&amp;IF(AJ48="",""," "&amp;"0"&amp;AI48&amp;AJ48&amp;AK48))</f>
        <v/>
      </c>
      <c r="M48" t="str">
        <f t="shared" si="5"/>
        <v>00631</v>
      </c>
      <c r="N48" t="str">
        <f t="shared" si="2"/>
        <v/>
      </c>
      <c r="O48" t="s">
        <v>566</v>
      </c>
      <c r="P48" t="s">
        <v>567</v>
      </c>
      <c r="Q48" t="s">
        <v>568</v>
      </c>
      <c r="R48" t="s">
        <v>569</v>
      </c>
      <c r="S48" t="s">
        <v>570</v>
      </c>
      <c r="T48" t="s">
        <v>571</v>
      </c>
      <c r="U48" t="s">
        <v>572</v>
      </c>
      <c r="V48" t="s">
        <v>433</v>
      </c>
      <c r="W48" t="s">
        <v>573</v>
      </c>
      <c r="X48" t="s">
        <v>303</v>
      </c>
      <c r="Y48" t="s">
        <v>285</v>
      </c>
      <c r="Z48" t="s">
        <v>402</v>
      </c>
      <c r="AA48">
        <v>12</v>
      </c>
      <c r="AB48" t="s">
        <v>182</v>
      </c>
      <c r="AC48" t="s">
        <v>574</v>
      </c>
      <c r="AD48" t="s">
        <v>575</v>
      </c>
      <c r="AE48" s="39" t="s">
        <v>425</v>
      </c>
      <c r="AF48" t="s">
        <v>285</v>
      </c>
      <c r="AG48" t="s">
        <v>576</v>
      </c>
    </row>
    <row r="49" spans="3:38" x14ac:dyDescent="0.2">
      <c r="C49">
        <v>500000047</v>
      </c>
      <c r="E49" t="str">
        <f t="shared" si="0"/>
        <v>川口  礼央(中1)</v>
      </c>
      <c r="F49" t="str">
        <f t="shared" si="3"/>
        <v>ｶﾜｸﾞﾁ ﾚｵ</v>
      </c>
      <c r="G49" t="str">
        <f t="shared" si="1"/>
        <v>KAWAGUCHI Reo(08)</v>
      </c>
      <c r="H49">
        <f t="shared" si="4"/>
        <v>1</v>
      </c>
      <c r="I49">
        <v>50</v>
      </c>
      <c r="J49">
        <f>IF(AC49="","500001",VLOOKUP(AC49,[2]shozoku!$A:$B,2,0))</f>
        <v>500013</v>
      </c>
      <c r="K49" t="str">
        <f>IF(AD49="","",VLOOKUP(AD49,[2]種目コード!$A:$B,2,0)&amp;IF(AF49="",""," "&amp;"0"&amp;AE49&amp;AF49&amp;AG49))</f>
        <v>00830 0043689</v>
      </c>
      <c r="L49" t="str">
        <f>IF(AH49="","",VLOOKUP(AH49,[2]種目コード!$A:$B,2,0)&amp;IF(AJ49="",""," "&amp;"0"&amp;AI49&amp;AJ49&amp;AK49))</f>
        <v/>
      </c>
      <c r="M49" t="str">
        <f t="shared" si="5"/>
        <v>00831</v>
      </c>
      <c r="N49" t="str">
        <f t="shared" si="2"/>
        <v/>
      </c>
      <c r="O49" t="s">
        <v>577</v>
      </c>
      <c r="P49" t="s">
        <v>578</v>
      </c>
      <c r="Q49" t="s">
        <v>579</v>
      </c>
      <c r="R49" t="s">
        <v>580</v>
      </c>
      <c r="S49" t="s">
        <v>581</v>
      </c>
      <c r="T49" t="s">
        <v>582</v>
      </c>
      <c r="U49" t="s">
        <v>583</v>
      </c>
      <c r="V49" t="s">
        <v>178</v>
      </c>
      <c r="W49" t="s">
        <v>584</v>
      </c>
      <c r="X49" t="s">
        <v>585</v>
      </c>
      <c r="Y49" t="s">
        <v>221</v>
      </c>
      <c r="Z49" t="s">
        <v>402</v>
      </c>
      <c r="AA49">
        <v>12</v>
      </c>
      <c r="AB49" t="s">
        <v>182</v>
      </c>
      <c r="AC49" t="s">
        <v>574</v>
      </c>
      <c r="AD49" t="s">
        <v>586</v>
      </c>
      <c r="AE49" s="39" t="s">
        <v>235</v>
      </c>
      <c r="AF49" t="s">
        <v>587</v>
      </c>
      <c r="AG49" t="s">
        <v>588</v>
      </c>
    </row>
    <row r="50" spans="3:38" x14ac:dyDescent="0.2">
      <c r="C50">
        <v>500000048</v>
      </c>
      <c r="E50" t="str">
        <f t="shared" si="0"/>
        <v>加藤  聡一郎(高1)</v>
      </c>
      <c r="F50" t="str">
        <f t="shared" si="3"/>
        <v>ｶﾄｳ ｿｳｲﾁﾛｳ</v>
      </c>
      <c r="G50" t="str">
        <f t="shared" si="1"/>
        <v>KATO Soichiro(05)</v>
      </c>
      <c r="H50">
        <f t="shared" si="4"/>
        <v>1</v>
      </c>
      <c r="I50">
        <v>50</v>
      </c>
      <c r="J50">
        <f>IF(AC50="","500001",VLOOKUP(AC50,[2]shozoku!$A:$B,2,0))</f>
        <v>500014</v>
      </c>
      <c r="K50" t="str">
        <f>IF(AD50="","",VLOOKUP(AD50,[2]種目コード!$A:$B,2,0)&amp;IF(AF50="",""," "&amp;"0"&amp;AE50&amp;AF50&amp;AG50))</f>
        <v>00850 004300</v>
      </c>
      <c r="L50" t="str">
        <f>IF(AH50="","",VLOOKUP(AH50,[2]種目コード!$A:$B,2,0)&amp;IF(AJ50="",""," "&amp;"0"&amp;AI50&amp;AJ50&amp;AK50))</f>
        <v/>
      </c>
      <c r="M50" t="str">
        <f t="shared" si="5"/>
        <v>00851</v>
      </c>
      <c r="N50" t="str">
        <f t="shared" si="2"/>
        <v/>
      </c>
      <c r="O50" t="s">
        <v>277</v>
      </c>
      <c r="P50" t="s">
        <v>589</v>
      </c>
      <c r="Q50" t="s">
        <v>279</v>
      </c>
      <c r="R50" t="s">
        <v>590</v>
      </c>
      <c r="S50" t="s">
        <v>591</v>
      </c>
      <c r="T50" t="s">
        <v>592</v>
      </c>
      <c r="U50" t="s">
        <v>593</v>
      </c>
      <c r="V50" t="s">
        <v>178</v>
      </c>
      <c r="W50" t="s">
        <v>594</v>
      </c>
      <c r="X50" t="s">
        <v>181</v>
      </c>
      <c r="Y50" t="s">
        <v>196</v>
      </c>
      <c r="Z50" t="s">
        <v>595</v>
      </c>
      <c r="AA50">
        <v>15</v>
      </c>
      <c r="AB50" t="s">
        <v>182</v>
      </c>
      <c r="AC50" t="s">
        <v>596</v>
      </c>
      <c r="AD50" t="s">
        <v>597</v>
      </c>
      <c r="AE50" s="39" t="s">
        <v>235</v>
      </c>
      <c r="AF50" t="s">
        <v>598</v>
      </c>
      <c r="AG50">
        <v>0</v>
      </c>
    </row>
    <row r="51" spans="3:38" x14ac:dyDescent="0.2">
      <c r="C51">
        <v>500000049</v>
      </c>
      <c r="E51" t="str">
        <f t="shared" si="0"/>
        <v>山口  蓮汰楼(小4)</v>
      </c>
      <c r="F51" t="str">
        <f t="shared" si="3"/>
        <v>ﾔﾏｸﾞﾁ ﾚﾝﾀﾛｳ</v>
      </c>
      <c r="G51" t="str">
        <f t="shared" si="1"/>
        <v>YAMAGUCHI Rentaro(11)</v>
      </c>
      <c r="H51">
        <f t="shared" si="4"/>
        <v>1</v>
      </c>
      <c r="I51">
        <v>50</v>
      </c>
      <c r="J51">
        <f>IF(AC51="","500001",VLOOKUP(AC51,[2]shozoku!$A:$B,2,0))</f>
        <v>500015</v>
      </c>
      <c r="K51" t="str">
        <f>IF(AD51="","",VLOOKUP(AD51,[2]種目コード!$A:$B,2,0)&amp;IF(AF51="",""," "&amp;"0"&amp;AE51&amp;AF51&amp;AG51))</f>
        <v>00210</v>
      </c>
      <c r="L51" t="str">
        <f>IF(AH51="","",VLOOKUP(AH51,[2]種目コード!$A:$B,2,0)&amp;IF(AJ51="",""," "&amp;"0"&amp;AI51&amp;AJ51&amp;AK51))</f>
        <v/>
      </c>
      <c r="M51" t="str">
        <f t="shared" si="5"/>
        <v>00211</v>
      </c>
      <c r="N51" t="str">
        <f t="shared" si="2"/>
        <v/>
      </c>
      <c r="O51" t="s">
        <v>599</v>
      </c>
      <c r="P51" t="s">
        <v>600</v>
      </c>
      <c r="Q51" t="s">
        <v>601</v>
      </c>
      <c r="R51" t="s">
        <v>602</v>
      </c>
      <c r="S51" t="s">
        <v>603</v>
      </c>
      <c r="T51" t="s">
        <v>604</v>
      </c>
      <c r="V51" t="s">
        <v>178</v>
      </c>
      <c r="W51" t="s">
        <v>509</v>
      </c>
      <c r="X51" t="s">
        <v>180</v>
      </c>
      <c r="Y51" t="s">
        <v>236</v>
      </c>
      <c r="Z51" t="s">
        <v>510</v>
      </c>
      <c r="AA51">
        <v>10</v>
      </c>
      <c r="AB51" t="s">
        <v>249</v>
      </c>
      <c r="AC51" t="s">
        <v>605</v>
      </c>
      <c r="AD51" t="s">
        <v>521</v>
      </c>
    </row>
    <row r="52" spans="3:38" x14ac:dyDescent="0.2">
      <c r="C52">
        <v>500000050</v>
      </c>
      <c r="E52" t="str">
        <f t="shared" si="0"/>
        <v>吉村  聡介(小2)</v>
      </c>
      <c r="F52" t="str">
        <f t="shared" si="3"/>
        <v>ﾖｼﾑﾗ ｿｳｽｹ</v>
      </c>
      <c r="G52" t="str">
        <f t="shared" si="1"/>
        <v>YOSHIMURA Sousuke(13)</v>
      </c>
      <c r="H52">
        <f t="shared" si="4"/>
        <v>1</v>
      </c>
      <c r="I52">
        <v>50</v>
      </c>
      <c r="J52">
        <f>IF(AC52="","500001",VLOOKUP(AC52,[2]shozoku!$A:$B,2,0))</f>
        <v>500015</v>
      </c>
      <c r="K52" t="str">
        <f>IF(AD52="","",VLOOKUP(AD52,[2]種目コード!$A:$B,2,0)&amp;IF(AF52="",""," "&amp;"0"&amp;AE52&amp;AF52&amp;AG52))</f>
        <v>00100</v>
      </c>
      <c r="L52" t="str">
        <f>IF(AH52="","",VLOOKUP(AH52,[2]種目コード!$A:$B,2,0)&amp;IF(AJ52="",""," "&amp;"0"&amp;AI52&amp;AJ52&amp;AK52))</f>
        <v/>
      </c>
      <c r="M52" t="str">
        <f t="shared" si="5"/>
        <v>00101</v>
      </c>
      <c r="N52" t="str">
        <f t="shared" si="2"/>
        <v/>
      </c>
      <c r="O52" t="s">
        <v>606</v>
      </c>
      <c r="P52" t="s">
        <v>404</v>
      </c>
      <c r="Q52" t="s">
        <v>607</v>
      </c>
      <c r="R52" t="s">
        <v>406</v>
      </c>
      <c r="S52" t="s">
        <v>608</v>
      </c>
      <c r="T52" t="s">
        <v>408</v>
      </c>
      <c r="V52" t="s">
        <v>178</v>
      </c>
      <c r="W52" t="s">
        <v>541</v>
      </c>
      <c r="X52" t="s">
        <v>559</v>
      </c>
      <c r="Y52" t="s">
        <v>537</v>
      </c>
      <c r="Z52" t="s">
        <v>543</v>
      </c>
      <c r="AA52">
        <v>8</v>
      </c>
      <c r="AB52" t="s">
        <v>249</v>
      </c>
      <c r="AC52" t="s">
        <v>605</v>
      </c>
      <c r="AD52" t="s">
        <v>0</v>
      </c>
    </row>
    <row r="53" spans="3:38" x14ac:dyDescent="0.2">
      <c r="C53">
        <v>500000051</v>
      </c>
      <c r="E53" t="str">
        <f t="shared" si="0"/>
        <v>井賀  夏葵(小2)</v>
      </c>
      <c r="F53" t="str">
        <f t="shared" si="3"/>
        <v>ｲｶﾞ ﾅﾂｷ</v>
      </c>
      <c r="G53" t="str">
        <f t="shared" si="1"/>
        <v>IGA Natsuki(13)</v>
      </c>
      <c r="H53">
        <f t="shared" si="4"/>
        <v>2</v>
      </c>
      <c r="I53">
        <v>50</v>
      </c>
      <c r="J53">
        <f>IF(AC53="","500001",VLOOKUP(AC53,[2]shozoku!$A:$B,2,0))</f>
        <v>500015</v>
      </c>
      <c r="K53" t="str">
        <f>IF(AD53="","",VLOOKUP(AD53,[2]種目コード!$A:$B,2,0)&amp;IF(AF53="",""," "&amp;"0"&amp;AE53&amp;AF53&amp;AG53))</f>
        <v>00100</v>
      </c>
      <c r="L53" t="str">
        <f>IF(AH53="","",VLOOKUP(AH53,[2]種目コード!$A:$B,2,0)&amp;IF(AJ53="",""," "&amp;"0"&amp;AI53&amp;AJ53&amp;AK53))</f>
        <v/>
      </c>
      <c r="M53" t="str">
        <f t="shared" si="5"/>
        <v>00101</v>
      </c>
      <c r="N53" t="str">
        <f t="shared" si="2"/>
        <v/>
      </c>
      <c r="O53" t="s">
        <v>609</v>
      </c>
      <c r="P53" t="s">
        <v>610</v>
      </c>
      <c r="Q53" t="s">
        <v>611</v>
      </c>
      <c r="R53" t="s">
        <v>467</v>
      </c>
      <c r="S53" t="s">
        <v>612</v>
      </c>
      <c r="T53" t="s">
        <v>469</v>
      </c>
      <c r="V53" t="s">
        <v>433</v>
      </c>
      <c r="W53" t="s">
        <v>541</v>
      </c>
      <c r="X53" t="s">
        <v>247</v>
      </c>
      <c r="Y53" t="s">
        <v>537</v>
      </c>
      <c r="Z53" t="s">
        <v>543</v>
      </c>
      <c r="AA53">
        <v>8</v>
      </c>
      <c r="AB53" t="s">
        <v>249</v>
      </c>
      <c r="AC53" t="s">
        <v>605</v>
      </c>
      <c r="AD53" t="s">
        <v>0</v>
      </c>
    </row>
    <row r="54" spans="3:38" x14ac:dyDescent="0.2">
      <c r="C54">
        <v>500000052</v>
      </c>
      <c r="E54" t="str">
        <f t="shared" si="0"/>
        <v>宮下  夏実(小2)</v>
      </c>
      <c r="F54" t="str">
        <f t="shared" si="3"/>
        <v>ﾐﾔｼﾀ ﾅﾂﾐ</v>
      </c>
      <c r="G54" t="str">
        <f t="shared" si="1"/>
        <v>MIYASHITA Natsumi(13)</v>
      </c>
      <c r="H54">
        <f t="shared" si="4"/>
        <v>2</v>
      </c>
      <c r="I54">
        <v>50</v>
      </c>
      <c r="J54">
        <f>IF(AC54="","500001",VLOOKUP(AC54,[2]shozoku!$A:$B,2,0))</f>
        <v>500015</v>
      </c>
      <c r="K54" t="str">
        <f>IF(AD54="","",VLOOKUP(AD54,[2]種目コード!$A:$B,2,0)&amp;IF(AF54="",""," "&amp;"0"&amp;AE54&amp;AF54&amp;AG54))</f>
        <v>00100</v>
      </c>
      <c r="L54" t="str">
        <f>IF(AH54="","",VLOOKUP(AH54,[2]種目コード!$A:$B,2,0)&amp;IF(AJ54="",""," "&amp;"0"&amp;AI54&amp;AJ54&amp;AK54))</f>
        <v/>
      </c>
      <c r="M54" t="str">
        <f t="shared" si="5"/>
        <v>00101</v>
      </c>
      <c r="N54" t="str">
        <f t="shared" si="2"/>
        <v/>
      </c>
      <c r="O54" t="s">
        <v>613</v>
      </c>
      <c r="P54" t="s">
        <v>614</v>
      </c>
      <c r="Q54" t="s">
        <v>615</v>
      </c>
      <c r="R54" t="s">
        <v>616</v>
      </c>
      <c r="S54" t="s">
        <v>617</v>
      </c>
      <c r="T54" t="s">
        <v>618</v>
      </c>
      <c r="V54" t="s">
        <v>433</v>
      </c>
      <c r="W54" t="s">
        <v>541</v>
      </c>
      <c r="X54" t="s">
        <v>559</v>
      </c>
      <c r="Y54" t="s">
        <v>220</v>
      </c>
      <c r="Z54" t="s">
        <v>543</v>
      </c>
      <c r="AA54">
        <v>8</v>
      </c>
      <c r="AB54" t="s">
        <v>249</v>
      </c>
      <c r="AC54" t="s">
        <v>605</v>
      </c>
      <c r="AD54" t="s">
        <v>0</v>
      </c>
    </row>
    <row r="55" spans="3:38" x14ac:dyDescent="0.2">
      <c r="C55">
        <v>500000053</v>
      </c>
      <c r="E55" t="str">
        <f t="shared" si="0"/>
        <v>平川  環歩(小2)</v>
      </c>
      <c r="F55" t="str">
        <f t="shared" si="3"/>
        <v>ﾋﾗｶﾜ ｶﾎ</v>
      </c>
      <c r="G55" t="str">
        <f t="shared" si="1"/>
        <v>HIRAKAWA Kaho(13)</v>
      </c>
      <c r="H55">
        <f t="shared" si="4"/>
        <v>2</v>
      </c>
      <c r="I55">
        <v>50</v>
      </c>
      <c r="J55">
        <f>IF(AC55="","500001",VLOOKUP(AC55,[2]shozoku!$A:$B,2,0))</f>
        <v>500015</v>
      </c>
      <c r="K55" t="str">
        <f>IF(AD55="","",VLOOKUP(AD55,[2]種目コード!$A:$B,2,0)&amp;IF(AF55="",""," "&amp;"0"&amp;AE55&amp;AF55&amp;AG55))</f>
        <v>00100</v>
      </c>
      <c r="L55" t="str">
        <f>IF(AH55="","",VLOOKUP(AH55,[2]種目コード!$A:$B,2,0)&amp;IF(AJ55="",""," "&amp;"0"&amp;AI55&amp;AJ55&amp;AK55))</f>
        <v/>
      </c>
      <c r="M55" t="str">
        <f t="shared" si="5"/>
        <v>00101</v>
      </c>
      <c r="N55" t="str">
        <f t="shared" si="2"/>
        <v/>
      </c>
      <c r="O55" t="s">
        <v>619</v>
      </c>
      <c r="P55" t="s">
        <v>620</v>
      </c>
      <c r="Q55" t="s">
        <v>621</v>
      </c>
      <c r="R55" t="s">
        <v>622</v>
      </c>
      <c r="S55" t="s">
        <v>623</v>
      </c>
      <c r="T55" t="s">
        <v>624</v>
      </c>
      <c r="V55" t="s">
        <v>433</v>
      </c>
      <c r="W55" t="s">
        <v>541</v>
      </c>
      <c r="X55" t="s">
        <v>311</v>
      </c>
      <c r="Y55" t="s">
        <v>253</v>
      </c>
      <c r="Z55" t="s">
        <v>543</v>
      </c>
      <c r="AA55">
        <v>8</v>
      </c>
      <c r="AB55" t="s">
        <v>249</v>
      </c>
      <c r="AC55" t="s">
        <v>605</v>
      </c>
      <c r="AD55" t="s">
        <v>0</v>
      </c>
    </row>
    <row r="56" spans="3:38" x14ac:dyDescent="0.2">
      <c r="C56">
        <v>500000054</v>
      </c>
      <c r="E56" t="str">
        <f t="shared" si="0"/>
        <v>藤森  貴信(小4)</v>
      </c>
      <c r="F56" t="str">
        <f t="shared" si="3"/>
        <v>ﾌｼﾞﾓﾘ ﾀｶﾉﾌﾞ</v>
      </c>
      <c r="G56" t="str">
        <f t="shared" si="1"/>
        <v>FUJIMORI Takanobu(12)</v>
      </c>
      <c r="H56">
        <f t="shared" si="4"/>
        <v>1</v>
      </c>
      <c r="I56">
        <v>50</v>
      </c>
      <c r="J56">
        <f>IF(AC56="","500001",VLOOKUP(AC56,[2]shozoku!$A:$B,2,0))</f>
        <v>500015</v>
      </c>
      <c r="K56" t="str">
        <f>IF(AD56="","",VLOOKUP(AD56,[2]種目コード!$A:$B,2,0)&amp;IF(AF56="",""," "&amp;"0"&amp;AE56&amp;AF56&amp;AG56))</f>
        <v>00210</v>
      </c>
      <c r="L56" t="str">
        <f>IF(AH56="","",VLOOKUP(AH56,[2]種目コード!$A:$B,2,0)&amp;IF(AJ56="",""," "&amp;"0"&amp;AI56&amp;AJ56&amp;AK56))</f>
        <v>00610</v>
      </c>
      <c r="M56" t="str">
        <f t="shared" si="5"/>
        <v>00211</v>
      </c>
      <c r="N56" t="str">
        <f t="shared" si="2"/>
        <v>00611</v>
      </c>
      <c r="O56" t="s">
        <v>625</v>
      </c>
      <c r="P56" t="s">
        <v>626</v>
      </c>
      <c r="Q56" t="s">
        <v>627</v>
      </c>
      <c r="R56" t="s">
        <v>628</v>
      </c>
      <c r="S56" t="s">
        <v>629</v>
      </c>
      <c r="T56" t="s">
        <v>630</v>
      </c>
      <c r="V56" t="s">
        <v>178</v>
      </c>
      <c r="W56" t="s">
        <v>529</v>
      </c>
      <c r="X56" t="s">
        <v>220</v>
      </c>
      <c r="Y56" t="s">
        <v>311</v>
      </c>
      <c r="Z56" t="s">
        <v>510</v>
      </c>
      <c r="AA56">
        <v>9</v>
      </c>
      <c r="AB56" t="s">
        <v>182</v>
      </c>
      <c r="AC56" t="s">
        <v>631</v>
      </c>
      <c r="AD56" t="s">
        <v>521</v>
      </c>
      <c r="AH56" t="s">
        <v>512</v>
      </c>
    </row>
    <row r="57" spans="3:38" x14ac:dyDescent="0.2">
      <c r="C57">
        <v>500000055</v>
      </c>
      <c r="E57" t="str">
        <f t="shared" si="0"/>
        <v>藤森  紗希(小2)</v>
      </c>
      <c r="F57" t="str">
        <f t="shared" si="3"/>
        <v>ﾌｼﾞﾓﾘ ｻｷ</v>
      </c>
      <c r="G57" t="str">
        <f t="shared" si="1"/>
        <v>FUJIMORI Saki(13)</v>
      </c>
      <c r="H57">
        <f t="shared" si="4"/>
        <v>2</v>
      </c>
      <c r="I57">
        <v>50</v>
      </c>
      <c r="J57">
        <f>IF(AC57="","500001",VLOOKUP(AC57,[2]shozoku!$A:$B,2,0))</f>
        <v>500015</v>
      </c>
      <c r="K57" t="str">
        <f>IF(AD57="","",VLOOKUP(AD57,[2]種目コード!$A:$B,2,0)&amp;IF(AF57="",""," "&amp;"0"&amp;AE57&amp;AF57&amp;AG57))</f>
        <v>00100</v>
      </c>
      <c r="L57" t="str">
        <f>IF(AH57="","",VLOOKUP(AH57,[2]種目コード!$A:$B,2,0)&amp;IF(AJ57="",""," "&amp;"0"&amp;AI57&amp;AJ57&amp;AK57))</f>
        <v/>
      </c>
      <c r="M57" t="str">
        <f t="shared" si="5"/>
        <v>00101</v>
      </c>
      <c r="N57" t="str">
        <f t="shared" si="2"/>
        <v/>
      </c>
      <c r="O57" t="s">
        <v>625</v>
      </c>
      <c r="P57" t="s">
        <v>632</v>
      </c>
      <c r="Q57" t="s">
        <v>627</v>
      </c>
      <c r="R57" t="s">
        <v>633</v>
      </c>
      <c r="S57" t="s">
        <v>629</v>
      </c>
      <c r="T57" t="s">
        <v>634</v>
      </c>
      <c r="V57" t="s">
        <v>433</v>
      </c>
      <c r="W57" t="s">
        <v>541</v>
      </c>
      <c r="X57" t="s">
        <v>559</v>
      </c>
      <c r="Y57" t="s">
        <v>221</v>
      </c>
      <c r="Z57" t="s">
        <v>543</v>
      </c>
      <c r="AA57">
        <v>8</v>
      </c>
      <c r="AB57" t="s">
        <v>182</v>
      </c>
      <c r="AC57" t="s">
        <v>631</v>
      </c>
      <c r="AD57" t="s">
        <v>0</v>
      </c>
    </row>
    <row r="58" spans="3:38" x14ac:dyDescent="0.2">
      <c r="C58">
        <v>500000056</v>
      </c>
      <c r="E58" t="str">
        <f t="shared" si="0"/>
        <v>堀内  綾乃(小3)</v>
      </c>
      <c r="F58" t="str">
        <f t="shared" si="3"/>
        <v>ﾎﾘｳﾁ ｱﾔﾉ</v>
      </c>
      <c r="G58" t="str">
        <f t="shared" si="1"/>
        <v>HORIUCHI Ayano(12)</v>
      </c>
      <c r="H58">
        <f t="shared" si="4"/>
        <v>2</v>
      </c>
      <c r="I58">
        <v>50</v>
      </c>
      <c r="J58">
        <f>IF(AC58="","500001",VLOOKUP(AC58,[2]shozoku!$A:$B,2,0))</f>
        <v>500015</v>
      </c>
      <c r="K58" t="str">
        <f>IF(AD58="","",VLOOKUP(AD58,[2]種目コード!$A:$B,2,0)&amp;IF(AF58="",""," "&amp;"0"&amp;AE58&amp;AF58&amp;AG58))</f>
        <v>00100</v>
      </c>
      <c r="L58" t="str">
        <f>IF(AH58="","",VLOOKUP(AH58,[2]種目コード!$A:$B,2,0)&amp;IF(AJ58="",""," "&amp;"0"&amp;AI58&amp;AJ58&amp;AK58))</f>
        <v/>
      </c>
      <c r="M58" t="str">
        <f t="shared" si="5"/>
        <v>00101</v>
      </c>
      <c r="N58" t="str">
        <f t="shared" si="2"/>
        <v/>
      </c>
      <c r="O58" t="s">
        <v>635</v>
      </c>
      <c r="P58" t="s">
        <v>636</v>
      </c>
      <c r="Q58" t="s">
        <v>637</v>
      </c>
      <c r="R58" t="s">
        <v>638</v>
      </c>
      <c r="S58" t="s">
        <v>639</v>
      </c>
      <c r="T58" t="s">
        <v>640</v>
      </c>
      <c r="V58" t="s">
        <v>433</v>
      </c>
      <c r="W58" t="s">
        <v>529</v>
      </c>
      <c r="X58" t="s">
        <v>180</v>
      </c>
      <c r="Y58" t="s">
        <v>186</v>
      </c>
      <c r="Z58" t="s">
        <v>530</v>
      </c>
      <c r="AA58">
        <v>9</v>
      </c>
      <c r="AB58" t="s">
        <v>182</v>
      </c>
      <c r="AC58" t="s">
        <v>641</v>
      </c>
      <c r="AD58" t="s">
        <v>0</v>
      </c>
    </row>
    <row r="59" spans="3:38" x14ac:dyDescent="0.2">
      <c r="C59">
        <v>500000057</v>
      </c>
      <c r="E59" t="str">
        <f t="shared" si="0"/>
        <v>川村  啓仁(小3)</v>
      </c>
      <c r="F59" t="str">
        <f t="shared" si="3"/>
        <v>ｶﾜﾑﾗ ｹｲﾄ</v>
      </c>
      <c r="G59" t="str">
        <f t="shared" si="1"/>
        <v>KAWAMURA Keito(12)</v>
      </c>
      <c r="H59">
        <f t="shared" si="4"/>
        <v>1</v>
      </c>
      <c r="I59">
        <v>50</v>
      </c>
      <c r="J59">
        <f>IF(AC59="","500001",VLOOKUP(AC59,[2]shozoku!$A:$B,2,0))</f>
        <v>500015</v>
      </c>
      <c r="K59" t="str">
        <f>IF(AD59="","",VLOOKUP(AD59,[2]種目コード!$A:$B,2,0)&amp;IF(AF59="",""," "&amp;"0"&amp;AE59&amp;AF59&amp;AG59))</f>
        <v>00100 000085</v>
      </c>
      <c r="L59" t="str">
        <f>IF(AH59="","",VLOOKUP(AH59,[2]種目コード!$A:$B,2,0)&amp;IF(AJ59="",""," "&amp;"0"&amp;AI59&amp;AJ59&amp;AK59))</f>
        <v/>
      </c>
      <c r="M59" t="str">
        <f t="shared" si="5"/>
        <v>00101</v>
      </c>
      <c r="N59" t="str">
        <f t="shared" si="2"/>
        <v/>
      </c>
      <c r="O59" t="s">
        <v>642</v>
      </c>
      <c r="P59" t="s">
        <v>643</v>
      </c>
      <c r="Q59" t="s">
        <v>644</v>
      </c>
      <c r="R59" t="s">
        <v>645</v>
      </c>
      <c r="S59" t="s">
        <v>646</v>
      </c>
      <c r="T59" t="s">
        <v>647</v>
      </c>
      <c r="V59" t="s">
        <v>245</v>
      </c>
      <c r="W59" t="s">
        <v>529</v>
      </c>
      <c r="X59" t="s">
        <v>520</v>
      </c>
      <c r="Y59" t="s">
        <v>648</v>
      </c>
      <c r="Z59" t="s">
        <v>649</v>
      </c>
      <c r="AA59">
        <v>8</v>
      </c>
      <c r="AB59" t="s">
        <v>249</v>
      </c>
      <c r="AC59" t="s">
        <v>641</v>
      </c>
      <c r="AD59" t="s">
        <v>0</v>
      </c>
      <c r="AE59" s="39" t="s">
        <v>68</v>
      </c>
      <c r="AF59" s="39" t="s">
        <v>650</v>
      </c>
      <c r="AG59" t="s">
        <v>247</v>
      </c>
    </row>
    <row r="60" spans="3:38" x14ac:dyDescent="0.2">
      <c r="C60">
        <v>500000058</v>
      </c>
      <c r="E60" t="str">
        <f t="shared" si="0"/>
        <v>原  悠仁(小4)</v>
      </c>
      <c r="F60" t="str">
        <f t="shared" si="3"/>
        <v>ﾊﾗ ﾕｳﾄ</v>
      </c>
      <c r="G60" t="str">
        <f t="shared" si="1"/>
        <v>HARA Yuto(11)</v>
      </c>
      <c r="H60">
        <f t="shared" si="4"/>
        <v>1</v>
      </c>
      <c r="I60">
        <v>50</v>
      </c>
      <c r="J60">
        <f>IF(AC60="","500001",VLOOKUP(AC60,[2]shozoku!$A:$B,2,0))</f>
        <v>500015</v>
      </c>
      <c r="K60" t="str">
        <f>IF(AD60="","",VLOOKUP(AD60,[2]種目コード!$A:$B,2,0)&amp;IF(AF60="",""," "&amp;"0"&amp;AE60&amp;AF60&amp;AG60))</f>
        <v>00210</v>
      </c>
      <c r="L60" t="str">
        <f>IF(AH60="","",VLOOKUP(AH60,[2]種目コード!$A:$B,2,0)&amp;IF(AJ60="",""," "&amp;"0"&amp;AI60&amp;AJ60&amp;AK60))</f>
        <v/>
      </c>
      <c r="M60" t="str">
        <f t="shared" si="5"/>
        <v>00211</v>
      </c>
      <c r="N60" t="str">
        <f t="shared" si="2"/>
        <v/>
      </c>
      <c r="O60" t="s">
        <v>651</v>
      </c>
      <c r="P60" t="s">
        <v>652</v>
      </c>
      <c r="Q60" t="s">
        <v>419</v>
      </c>
      <c r="R60" t="s">
        <v>653</v>
      </c>
      <c r="S60" t="s">
        <v>421</v>
      </c>
      <c r="T60" t="s">
        <v>654</v>
      </c>
      <c r="V60" t="s">
        <v>245</v>
      </c>
      <c r="W60" t="s">
        <v>509</v>
      </c>
      <c r="X60" t="s">
        <v>559</v>
      </c>
      <c r="Y60" t="s">
        <v>655</v>
      </c>
      <c r="Z60" t="s">
        <v>656</v>
      </c>
      <c r="AA60">
        <v>10</v>
      </c>
      <c r="AB60" t="s">
        <v>249</v>
      </c>
      <c r="AC60" t="s">
        <v>641</v>
      </c>
      <c r="AD60" t="s">
        <v>657</v>
      </c>
    </row>
    <row r="61" spans="3:38" x14ac:dyDescent="0.2">
      <c r="C61">
        <v>500000059</v>
      </c>
      <c r="E61" t="str">
        <f t="shared" si="0"/>
        <v>神谷  実樹(小4)</v>
      </c>
      <c r="F61" t="str">
        <f t="shared" si="3"/>
        <v>ｶﾐﾔ ﾐｷ</v>
      </c>
      <c r="G61" t="str">
        <f t="shared" si="1"/>
        <v>KAMIYA Miki(11)</v>
      </c>
      <c r="H61">
        <f t="shared" si="4"/>
        <v>2</v>
      </c>
      <c r="I61">
        <v>50</v>
      </c>
      <c r="J61">
        <f>IF(AC61="","500001",VLOOKUP(AC61,[2]shozoku!$A:$B,2,0))</f>
        <v>500015</v>
      </c>
      <c r="K61" t="str">
        <f>IF(AD61="","",VLOOKUP(AD61,[2]種目コード!$A:$B,2,0)&amp;IF(AF61="",""," "&amp;"0"&amp;AE61&amp;AF61&amp;AG61))</f>
        <v>00210</v>
      </c>
      <c r="L61" t="str">
        <f>IF(AH61="","",VLOOKUP(AH61,[2]種目コード!$A:$B,2,0)&amp;IF(AJ61="",""," "&amp;"0"&amp;AI61&amp;AJ61&amp;AK61))</f>
        <v/>
      </c>
      <c r="M61" t="str">
        <f t="shared" si="5"/>
        <v>00211</v>
      </c>
      <c r="N61" t="str">
        <f t="shared" si="2"/>
        <v/>
      </c>
      <c r="O61" t="s">
        <v>658</v>
      </c>
      <c r="P61" t="s">
        <v>659</v>
      </c>
      <c r="Q61" t="s">
        <v>660</v>
      </c>
      <c r="R61" t="s">
        <v>661</v>
      </c>
      <c r="S61" t="s">
        <v>662</v>
      </c>
      <c r="T61" t="s">
        <v>663</v>
      </c>
      <c r="V61" t="s">
        <v>433</v>
      </c>
      <c r="W61" t="s">
        <v>509</v>
      </c>
      <c r="X61" t="s">
        <v>311</v>
      </c>
      <c r="Y61" t="s">
        <v>236</v>
      </c>
      <c r="Z61" t="s">
        <v>510</v>
      </c>
      <c r="AA61">
        <v>10</v>
      </c>
      <c r="AB61" t="s">
        <v>249</v>
      </c>
      <c r="AC61" t="s">
        <v>641</v>
      </c>
      <c r="AD61" t="s">
        <v>521</v>
      </c>
    </row>
    <row r="62" spans="3:38" x14ac:dyDescent="0.2">
      <c r="C62">
        <v>500000060</v>
      </c>
      <c r="E62" t="str">
        <f t="shared" si="0"/>
        <v>大平  詩乃(小4)</v>
      </c>
      <c r="F62" t="str">
        <f t="shared" si="3"/>
        <v>ｵｵﾋﾗ ｼﾉ</v>
      </c>
      <c r="G62" t="str">
        <f t="shared" si="1"/>
        <v>OHIRA Shino(11)</v>
      </c>
      <c r="H62">
        <f t="shared" si="4"/>
        <v>2</v>
      </c>
      <c r="I62">
        <v>50</v>
      </c>
      <c r="J62">
        <f>IF(AC62="","500001",VLOOKUP(AC62,[2]shozoku!$A:$B,2,0))</f>
        <v>500015</v>
      </c>
      <c r="K62" t="str">
        <f>IF(AD62="","",VLOOKUP(AD62,[2]種目コード!$A:$B,2,0)&amp;IF(AF62="",""," "&amp;"0"&amp;AE62&amp;AF62&amp;AG62))</f>
        <v>00610</v>
      </c>
      <c r="L62" t="str">
        <f>IF(AH62="","",VLOOKUP(AH62,[2]種目コード!$A:$B,2,0)&amp;IF(AJ62="",""," "&amp;"0"&amp;AI62&amp;AJ62&amp;AK62))</f>
        <v/>
      </c>
      <c r="M62" t="str">
        <f t="shared" si="5"/>
        <v>00611</v>
      </c>
      <c r="N62" t="str">
        <f t="shared" si="2"/>
        <v/>
      </c>
      <c r="O62" t="s">
        <v>664</v>
      </c>
      <c r="P62" t="s">
        <v>665</v>
      </c>
      <c r="Q62" t="s">
        <v>666</v>
      </c>
      <c r="R62" t="s">
        <v>667</v>
      </c>
      <c r="S62" t="s">
        <v>668</v>
      </c>
      <c r="T62" t="s">
        <v>669</v>
      </c>
      <c r="V62" t="s">
        <v>433</v>
      </c>
      <c r="W62" t="s">
        <v>509</v>
      </c>
      <c r="X62" t="s">
        <v>180</v>
      </c>
      <c r="Y62" t="s">
        <v>522</v>
      </c>
      <c r="Z62" t="s">
        <v>510</v>
      </c>
      <c r="AA62">
        <v>10</v>
      </c>
      <c r="AB62" t="s">
        <v>249</v>
      </c>
      <c r="AC62" t="s">
        <v>641</v>
      </c>
      <c r="AD62" t="s">
        <v>512</v>
      </c>
    </row>
    <row r="63" spans="3:38" x14ac:dyDescent="0.2">
      <c r="C63">
        <v>500000061</v>
      </c>
      <c r="E63" t="str">
        <f t="shared" si="0"/>
        <v>村上  凛和(小4)</v>
      </c>
      <c r="F63" t="str">
        <f t="shared" si="3"/>
        <v>ﾑﾗｶﾐ ﾘﾝﾅ</v>
      </c>
      <c r="G63" t="str">
        <f t="shared" si="1"/>
        <v>MURAKAMI Rinna(11)</v>
      </c>
      <c r="H63">
        <f t="shared" si="4"/>
        <v>2</v>
      </c>
      <c r="I63">
        <v>50</v>
      </c>
      <c r="J63">
        <f>IF(AC63="","500001",VLOOKUP(AC63,[2]shozoku!$A:$B,2,0))</f>
        <v>500015</v>
      </c>
      <c r="K63" t="str">
        <f>IF(AD63="","",VLOOKUP(AD63,[2]種目コード!$A:$B,2,0)&amp;IF(AF63="",""," "&amp;"0"&amp;AE63&amp;AF63&amp;AG63))</f>
        <v>00210</v>
      </c>
      <c r="L63" t="str">
        <f>IF(AH63="","",VLOOKUP(AH63,[2]種目コード!$A:$B,2,0)&amp;IF(AJ63="",""," "&amp;"0"&amp;AI63&amp;AJ63&amp;AK63))</f>
        <v/>
      </c>
      <c r="M63" t="str">
        <f t="shared" si="5"/>
        <v>00211</v>
      </c>
      <c r="N63" t="str">
        <f t="shared" si="2"/>
        <v/>
      </c>
      <c r="O63" t="s">
        <v>670</v>
      </c>
      <c r="P63" t="s">
        <v>671</v>
      </c>
      <c r="Q63" t="s">
        <v>672</v>
      </c>
      <c r="R63" t="s">
        <v>673</v>
      </c>
      <c r="S63" t="s">
        <v>674</v>
      </c>
      <c r="T63" t="s">
        <v>675</v>
      </c>
      <c r="V63" t="s">
        <v>433</v>
      </c>
      <c r="W63" t="s">
        <v>509</v>
      </c>
      <c r="X63" t="s">
        <v>559</v>
      </c>
      <c r="Y63" t="s">
        <v>560</v>
      </c>
      <c r="Z63" t="s">
        <v>510</v>
      </c>
      <c r="AA63">
        <v>10</v>
      </c>
      <c r="AB63" t="s">
        <v>249</v>
      </c>
      <c r="AC63" t="s">
        <v>641</v>
      </c>
      <c r="AD63" t="s">
        <v>521</v>
      </c>
    </row>
    <row r="64" spans="3:38" x14ac:dyDescent="0.2">
      <c r="C64">
        <v>500000062</v>
      </c>
      <c r="E64" t="str">
        <f t="shared" si="0"/>
        <v>豊田  純怜(小4)</v>
      </c>
      <c r="F64" t="str">
        <f t="shared" si="3"/>
        <v>ﾄﾖﾀ ｽﾐﾚ</v>
      </c>
      <c r="G64" t="str">
        <f t="shared" si="1"/>
        <v>TOYOTA Sumire(11)</v>
      </c>
      <c r="H64">
        <f t="shared" si="4"/>
        <v>2</v>
      </c>
      <c r="I64">
        <v>50</v>
      </c>
      <c r="J64">
        <f>IF(AC64="","500001",VLOOKUP(AC64,[2]shozoku!$A:$B,2,0))</f>
        <v>500015</v>
      </c>
      <c r="K64" t="str">
        <f>IF(AD64="","",VLOOKUP(AD64,[2]種目コード!$A:$B,2,0)&amp;IF(AF64="",""," "&amp;"0"&amp;AE64&amp;AF64&amp;AG64))</f>
        <v/>
      </c>
      <c r="L64" t="str">
        <f>IF(AH64="","",VLOOKUP(AH64,[2]種目コード!$A:$B,2,0)&amp;IF(AJ64="",""," "&amp;"0"&amp;AI64&amp;AJ64&amp;AK64))</f>
        <v/>
      </c>
      <c r="M64" t="str">
        <f t="shared" si="5"/>
        <v/>
      </c>
      <c r="N64" t="str">
        <f t="shared" si="2"/>
        <v/>
      </c>
      <c r="O64" t="s">
        <v>676</v>
      </c>
      <c r="P64" t="s">
        <v>677</v>
      </c>
      <c r="Q64" t="s">
        <v>678</v>
      </c>
      <c r="R64" t="s">
        <v>679</v>
      </c>
      <c r="S64" t="s">
        <v>680</v>
      </c>
      <c r="T64" t="s">
        <v>681</v>
      </c>
      <c r="V64" t="s">
        <v>433</v>
      </c>
      <c r="W64" t="s">
        <v>509</v>
      </c>
      <c r="X64" t="s">
        <v>559</v>
      </c>
      <c r="Y64" t="s">
        <v>247</v>
      </c>
      <c r="Z64" t="s">
        <v>510</v>
      </c>
      <c r="AA64">
        <v>10</v>
      </c>
      <c r="AB64" t="s">
        <v>249</v>
      </c>
      <c r="AC64" t="s">
        <v>641</v>
      </c>
      <c r="AL64" t="s">
        <v>513</v>
      </c>
    </row>
    <row r="65" spans="3:39" x14ac:dyDescent="0.2">
      <c r="C65">
        <v>500000063</v>
      </c>
      <c r="E65" t="str">
        <f t="shared" si="0"/>
        <v>田邉  満ちる(小2)</v>
      </c>
      <c r="F65" t="str">
        <f t="shared" si="3"/>
        <v>ﾀﾅﾍﾞ ﾐﾁﾙ</v>
      </c>
      <c r="G65" t="str">
        <f t="shared" si="1"/>
        <v>TANABE Michiru(76)</v>
      </c>
      <c r="H65">
        <f t="shared" si="4"/>
        <v>2</v>
      </c>
      <c r="I65">
        <v>50</v>
      </c>
      <c r="J65">
        <f>IF(AC65="","500001",VLOOKUP(AC65,[2]shozoku!$A:$B,2,0))</f>
        <v>500015</v>
      </c>
      <c r="K65" t="str">
        <f>IF(AD65="","",VLOOKUP(AD65,[2]種目コード!$A:$B,2,0)&amp;IF(AF65="",""," "&amp;"0"&amp;AE65&amp;AF65&amp;AG65))</f>
        <v>00100</v>
      </c>
      <c r="L65" t="str">
        <f>IF(AH65="","",VLOOKUP(AH65,[2]種目コード!$A:$B,2,0)&amp;IF(AJ65="",""," "&amp;"0"&amp;AI65&amp;AJ65&amp;AK65))</f>
        <v/>
      </c>
      <c r="M65" t="str">
        <f t="shared" si="5"/>
        <v>00101</v>
      </c>
      <c r="N65" t="str">
        <f t="shared" si="2"/>
        <v/>
      </c>
      <c r="O65" t="s">
        <v>682</v>
      </c>
      <c r="P65" t="s">
        <v>683</v>
      </c>
      <c r="Q65" t="s">
        <v>684</v>
      </c>
      <c r="R65" t="s">
        <v>685</v>
      </c>
      <c r="S65" t="s">
        <v>686</v>
      </c>
      <c r="T65" t="s">
        <v>687</v>
      </c>
      <c r="V65" t="s">
        <v>433</v>
      </c>
      <c r="W65" t="s">
        <v>688</v>
      </c>
      <c r="X65" t="s">
        <v>180</v>
      </c>
      <c r="Y65" t="s">
        <v>236</v>
      </c>
      <c r="Z65" t="s">
        <v>543</v>
      </c>
      <c r="AB65" t="s">
        <v>249</v>
      </c>
      <c r="AC65" t="s">
        <v>641</v>
      </c>
      <c r="AD65" t="s">
        <v>0</v>
      </c>
    </row>
    <row r="66" spans="3:39" x14ac:dyDescent="0.2">
      <c r="C66">
        <v>500000064</v>
      </c>
      <c r="E66" t="str">
        <f t="shared" si="0"/>
        <v>青柳  遥之介(小3)</v>
      </c>
      <c r="F66" t="str">
        <f t="shared" si="3"/>
        <v>ｱｵﾔｷﾞ ﾊﾙﾉｽｹ</v>
      </c>
      <c r="G66" t="str">
        <f t="shared" si="1"/>
        <v>AOYAGI Harunosuke(12)</v>
      </c>
      <c r="H66">
        <f t="shared" si="4"/>
        <v>1</v>
      </c>
      <c r="I66">
        <v>50</v>
      </c>
      <c r="J66">
        <f>IF(AC66="","500001",VLOOKUP(AC66,[2]shozoku!$A:$B,2,0))</f>
        <v>500015</v>
      </c>
      <c r="K66" t="str">
        <f>IF(AD66="","",VLOOKUP(AD66,[2]種目コード!$A:$B,2,0)&amp;IF(AF66="",""," "&amp;"0"&amp;AE66&amp;AF66&amp;AG66))</f>
        <v>00100</v>
      </c>
      <c r="L66" t="str">
        <f>IF(AH66="","",VLOOKUP(AH66,[2]種目コード!$A:$B,2,0)&amp;IF(AJ66="",""," "&amp;"0"&amp;AI66&amp;AJ66&amp;AK66))</f>
        <v/>
      </c>
      <c r="M66" t="str">
        <f t="shared" si="5"/>
        <v>00101</v>
      </c>
      <c r="N66" t="str">
        <f t="shared" si="2"/>
        <v/>
      </c>
      <c r="O66" t="s">
        <v>689</v>
      </c>
      <c r="P66" t="s">
        <v>690</v>
      </c>
      <c r="Q66" t="s">
        <v>691</v>
      </c>
      <c r="R66" t="s">
        <v>692</v>
      </c>
      <c r="S66" t="s">
        <v>693</v>
      </c>
      <c r="T66" t="s">
        <v>694</v>
      </c>
      <c r="V66" t="s">
        <v>178</v>
      </c>
      <c r="W66" t="s">
        <v>529</v>
      </c>
      <c r="X66" t="s">
        <v>181</v>
      </c>
      <c r="Y66" t="s">
        <v>221</v>
      </c>
      <c r="Z66" t="s">
        <v>530</v>
      </c>
      <c r="AA66">
        <v>8</v>
      </c>
      <c r="AB66" t="s">
        <v>249</v>
      </c>
      <c r="AC66" t="s">
        <v>641</v>
      </c>
      <c r="AD66" t="s">
        <v>0</v>
      </c>
    </row>
    <row r="67" spans="3:39" x14ac:dyDescent="0.2">
      <c r="C67">
        <v>500000065</v>
      </c>
      <c r="E67" t="str">
        <f t="shared" ref="E67:E130" si="6">ASC(O67&amp;"  "&amp;P67&amp;IF(Z67="","","("&amp;Z67&amp;")"))</f>
        <v>古川  航大(小2)</v>
      </c>
      <c r="F67" t="str">
        <f t="shared" si="3"/>
        <v>ﾌﾙｶﾜ ｺｳﾀﾞｲ</v>
      </c>
      <c r="G67" t="str">
        <f t="shared" ref="G67:G130" si="7">ASC(UPPER(S67)&amp;" "&amp;PROPER(T67))&amp;"("&amp;RIGHT(W67,2)&amp;")"</f>
        <v>FURUKAWA Kodai(14)</v>
      </c>
      <c r="H67">
        <f t="shared" si="4"/>
        <v>1</v>
      </c>
      <c r="I67">
        <v>50</v>
      </c>
      <c r="J67">
        <f>IF(AC67="","500001",VLOOKUP(AC67,[2]shozoku!$A:$B,2,0))</f>
        <v>500015</v>
      </c>
      <c r="K67" t="str">
        <f>IF(AD67="","",VLOOKUP(AD67,[2]種目コード!$A:$B,2,0)&amp;IF(AF67="",""," "&amp;"0"&amp;AE67&amp;AF67&amp;AG67))</f>
        <v>00100</v>
      </c>
      <c r="L67" t="str">
        <f>IF(AH67="","",VLOOKUP(AH67,[2]種目コード!$A:$B,2,0)&amp;IF(AJ67="",""," "&amp;"0"&amp;AI67&amp;AJ67&amp;AK67))</f>
        <v/>
      </c>
      <c r="M67" t="str">
        <f t="shared" si="5"/>
        <v>00101</v>
      </c>
      <c r="N67" t="str">
        <f t="shared" si="5"/>
        <v/>
      </c>
      <c r="O67" t="s">
        <v>695</v>
      </c>
      <c r="P67" t="s">
        <v>696</v>
      </c>
      <c r="Q67" t="s">
        <v>697</v>
      </c>
      <c r="R67" t="s">
        <v>698</v>
      </c>
      <c r="S67" t="s">
        <v>699</v>
      </c>
      <c r="T67" t="s">
        <v>700</v>
      </c>
      <c r="V67" t="s">
        <v>178</v>
      </c>
      <c r="W67" t="s">
        <v>558</v>
      </c>
      <c r="X67" t="s">
        <v>522</v>
      </c>
      <c r="Y67" t="s">
        <v>701</v>
      </c>
      <c r="Z67" t="s">
        <v>543</v>
      </c>
      <c r="AA67">
        <v>7</v>
      </c>
      <c r="AB67" t="s">
        <v>182</v>
      </c>
      <c r="AC67" t="s">
        <v>641</v>
      </c>
      <c r="AD67" t="s">
        <v>0</v>
      </c>
    </row>
    <row r="68" spans="3:39" x14ac:dyDescent="0.2">
      <c r="C68">
        <v>500000066</v>
      </c>
      <c r="E68" t="str">
        <f t="shared" si="6"/>
        <v>三好  紗世(小2)</v>
      </c>
      <c r="F68" t="str">
        <f t="shared" si="3"/>
        <v>ﾐﾖｼ ｻﾖ</v>
      </c>
      <c r="G68" t="str">
        <f t="shared" si="7"/>
        <v>MIYOSHI Sayo(13)</v>
      </c>
      <c r="H68">
        <f t="shared" si="4"/>
        <v>2</v>
      </c>
      <c r="I68">
        <v>50</v>
      </c>
      <c r="J68">
        <f>IF(AC68="","500001",VLOOKUP(AC68,[2]shozoku!$A:$B,2,0))</f>
        <v>500015</v>
      </c>
      <c r="K68" t="str">
        <f>IF(AD68="","",VLOOKUP(AD68,[2]種目コード!$A:$B,2,0)&amp;IF(AF68="",""," "&amp;"0"&amp;AE68&amp;AF68&amp;AG68))</f>
        <v>00100</v>
      </c>
      <c r="L68" t="str">
        <f>IF(AH68="","",VLOOKUP(AH68,[2]種目コード!$A:$B,2,0)&amp;IF(AJ68="",""," "&amp;"0"&amp;AI68&amp;AJ68&amp;AK68))</f>
        <v/>
      </c>
      <c r="M68" t="str">
        <f t="shared" ref="M68:N131" si="8">IF(K68="","",LEFT(K68,4)&amp;1)</f>
        <v>00101</v>
      </c>
      <c r="N68" t="str">
        <f t="shared" si="8"/>
        <v/>
      </c>
      <c r="O68" t="s">
        <v>702</v>
      </c>
      <c r="P68" t="s">
        <v>703</v>
      </c>
      <c r="Q68" t="s">
        <v>704</v>
      </c>
      <c r="R68" t="s">
        <v>705</v>
      </c>
      <c r="S68" t="s">
        <v>706</v>
      </c>
      <c r="T68" t="s">
        <v>707</v>
      </c>
      <c r="V68" t="s">
        <v>433</v>
      </c>
      <c r="W68" t="s">
        <v>541</v>
      </c>
      <c r="X68" t="s">
        <v>311</v>
      </c>
      <c r="Y68" t="s">
        <v>247</v>
      </c>
      <c r="Z68" t="s">
        <v>543</v>
      </c>
      <c r="AA68">
        <v>8</v>
      </c>
      <c r="AB68" t="s">
        <v>182</v>
      </c>
      <c r="AC68" t="s">
        <v>641</v>
      </c>
      <c r="AD68" t="s">
        <v>0</v>
      </c>
    </row>
    <row r="69" spans="3:39" x14ac:dyDescent="0.2">
      <c r="C69">
        <v>500000067</v>
      </c>
      <c r="E69" t="str">
        <f t="shared" si="6"/>
        <v>檜垣  大嘉(小5)</v>
      </c>
      <c r="F69" t="str">
        <f t="shared" si="3"/>
        <v>ﾋｶﾞｷ ﾀｲｶﾞ</v>
      </c>
      <c r="G69" t="str">
        <f t="shared" si="7"/>
        <v>HIGAKI Taiga(10)</v>
      </c>
      <c r="H69">
        <f t="shared" si="4"/>
        <v>1</v>
      </c>
      <c r="I69">
        <v>50</v>
      </c>
      <c r="J69">
        <f>IF(AC69="","500001",VLOOKUP(AC69,[2]shozoku!$A:$B,2,0))</f>
        <v>500015</v>
      </c>
      <c r="K69" t="str">
        <f>IF(AD69="","",VLOOKUP(AD69,[2]種目コード!$A:$B,2,0)&amp;IF(AF69="",""," "&amp;"0"&amp;AE69&amp;AF69&amp;AG69))</f>
        <v>00610</v>
      </c>
      <c r="L69" t="str">
        <f>IF(AH69="","",VLOOKUP(AH69,[2]種目コード!$A:$B,2,0)&amp;IF(AJ69="",""," "&amp;"0"&amp;AI69&amp;AJ69&amp;AK69))</f>
        <v>07310</v>
      </c>
      <c r="M69" t="str">
        <f t="shared" si="8"/>
        <v>00611</v>
      </c>
      <c r="N69" t="str">
        <f t="shared" si="8"/>
        <v>07311</v>
      </c>
      <c r="O69" t="s">
        <v>708</v>
      </c>
      <c r="P69" t="s">
        <v>709</v>
      </c>
      <c r="Q69" t="s">
        <v>710</v>
      </c>
      <c r="R69" t="s">
        <v>711</v>
      </c>
      <c r="S69" t="s">
        <v>712</v>
      </c>
      <c r="T69" t="s">
        <v>713</v>
      </c>
      <c r="V69" t="s">
        <v>178</v>
      </c>
      <c r="W69" t="s">
        <v>714</v>
      </c>
      <c r="X69" t="s">
        <v>715</v>
      </c>
      <c r="Y69" t="s">
        <v>181</v>
      </c>
      <c r="Z69" t="s">
        <v>716</v>
      </c>
      <c r="AA69">
        <v>11</v>
      </c>
      <c r="AB69" t="s">
        <v>182</v>
      </c>
      <c r="AC69" t="s">
        <v>641</v>
      </c>
      <c r="AD69" t="s">
        <v>512</v>
      </c>
      <c r="AH69" t="s">
        <v>717</v>
      </c>
      <c r="AL69" t="s">
        <v>513</v>
      </c>
      <c r="AM69">
        <v>1</v>
      </c>
    </row>
    <row r="70" spans="3:39" x14ac:dyDescent="0.2">
      <c r="C70">
        <v>500000068</v>
      </c>
      <c r="E70" t="str">
        <f t="shared" si="6"/>
        <v>野中  颯太(小5)</v>
      </c>
      <c r="F70" t="str">
        <f t="shared" si="3"/>
        <v>ﾉﾅｶ ｿｳﾀ</v>
      </c>
      <c r="G70" t="str">
        <f t="shared" si="7"/>
        <v>NONAKA Sohta(10)</v>
      </c>
      <c r="H70">
        <f t="shared" si="4"/>
        <v>1</v>
      </c>
      <c r="I70">
        <v>50</v>
      </c>
      <c r="J70">
        <f>IF(AC70="","500001",VLOOKUP(AC70,[2]shozoku!$A:$B,2,0))</f>
        <v>500015</v>
      </c>
      <c r="K70" t="str">
        <f>IF(AD70="","",VLOOKUP(AD70,[2]種目コード!$A:$B,2,0)&amp;IF(AF70="",""," "&amp;"0"&amp;AE70&amp;AF70&amp;AG70))</f>
        <v>00210</v>
      </c>
      <c r="L70" t="str">
        <f>IF(AH70="","",VLOOKUP(AH70,[2]種目コード!$A:$B,2,0)&amp;IF(AJ70="",""," "&amp;"0"&amp;AI70&amp;AJ70&amp;AK70))</f>
        <v/>
      </c>
      <c r="M70" t="str">
        <f t="shared" si="8"/>
        <v>00211</v>
      </c>
      <c r="N70" t="str">
        <f t="shared" si="8"/>
        <v/>
      </c>
      <c r="O70" t="s">
        <v>718</v>
      </c>
      <c r="P70" t="s">
        <v>719</v>
      </c>
      <c r="Q70" t="s">
        <v>720</v>
      </c>
      <c r="R70" t="s">
        <v>721</v>
      </c>
      <c r="S70" t="s">
        <v>722</v>
      </c>
      <c r="T70" t="s">
        <v>723</v>
      </c>
      <c r="V70" t="s">
        <v>178</v>
      </c>
      <c r="W70" t="s">
        <v>714</v>
      </c>
      <c r="X70" t="s">
        <v>715</v>
      </c>
      <c r="Y70" t="s">
        <v>236</v>
      </c>
      <c r="Z70" t="s">
        <v>716</v>
      </c>
      <c r="AA70">
        <v>11</v>
      </c>
      <c r="AB70" t="s">
        <v>182</v>
      </c>
      <c r="AC70" t="s">
        <v>641</v>
      </c>
      <c r="AD70" t="s">
        <v>521</v>
      </c>
      <c r="AL70" t="s">
        <v>513</v>
      </c>
      <c r="AM70">
        <v>1</v>
      </c>
    </row>
    <row r="71" spans="3:39" x14ac:dyDescent="0.2">
      <c r="C71">
        <v>500000069</v>
      </c>
      <c r="E71" t="str">
        <f t="shared" si="6"/>
        <v>中西  恒和(小5)</v>
      </c>
      <c r="F71" t="str">
        <f t="shared" si="3"/>
        <v>ﾅｶﾆｼ ｺｳ</v>
      </c>
      <c r="G71" t="str">
        <f t="shared" si="7"/>
        <v>NAKANISHI Koh(10)</v>
      </c>
      <c r="H71">
        <f t="shared" si="4"/>
        <v>1</v>
      </c>
      <c r="I71">
        <v>50</v>
      </c>
      <c r="J71">
        <f>IF(AC71="","500001",VLOOKUP(AC71,[2]shozoku!$A:$B,2,0))</f>
        <v>500015</v>
      </c>
      <c r="K71" t="str">
        <f>IF(AD71="","",VLOOKUP(AD71,[2]種目コード!$A:$B,2,0)&amp;IF(AF71="",""," "&amp;"0"&amp;AE71&amp;AF71&amp;AG71))</f>
        <v>00210</v>
      </c>
      <c r="L71" t="str">
        <f>IF(AH71="","",VLOOKUP(AH71,[2]種目コード!$A:$B,2,0)&amp;IF(AJ71="",""," "&amp;"0"&amp;AI71&amp;AJ71&amp;AK71))</f>
        <v/>
      </c>
      <c r="M71" t="str">
        <f t="shared" si="8"/>
        <v>00211</v>
      </c>
      <c r="N71" t="str">
        <f t="shared" si="8"/>
        <v/>
      </c>
      <c r="O71" t="s">
        <v>724</v>
      </c>
      <c r="P71" t="s">
        <v>725</v>
      </c>
      <c r="Q71" t="s">
        <v>726</v>
      </c>
      <c r="R71" t="s">
        <v>727</v>
      </c>
      <c r="S71" t="s">
        <v>728</v>
      </c>
      <c r="T71" t="s">
        <v>729</v>
      </c>
      <c r="V71" t="s">
        <v>178</v>
      </c>
      <c r="W71" t="s">
        <v>714</v>
      </c>
      <c r="X71" t="s">
        <v>715</v>
      </c>
      <c r="Y71" t="s">
        <v>730</v>
      </c>
      <c r="Z71" t="s">
        <v>716</v>
      </c>
      <c r="AA71">
        <v>11</v>
      </c>
      <c r="AB71" t="s">
        <v>182</v>
      </c>
      <c r="AC71" t="s">
        <v>641</v>
      </c>
      <c r="AD71" t="s">
        <v>521</v>
      </c>
      <c r="AL71" t="s">
        <v>513</v>
      </c>
      <c r="AM71">
        <v>1</v>
      </c>
    </row>
    <row r="72" spans="3:39" x14ac:dyDescent="0.2">
      <c r="C72">
        <v>500000070</v>
      </c>
      <c r="E72" t="str">
        <f t="shared" si="6"/>
        <v>藤井  悠空(小5)</v>
      </c>
      <c r="F72" t="str">
        <f t="shared" si="3"/>
        <v>ﾌｼﾞｲ ﾊﾙｸ</v>
      </c>
      <c r="G72" t="str">
        <f t="shared" si="7"/>
        <v>FUJII Haruku(10)</v>
      </c>
      <c r="H72">
        <f t="shared" si="4"/>
        <v>1</v>
      </c>
      <c r="I72">
        <v>50</v>
      </c>
      <c r="J72">
        <f>IF(AC72="","500001",VLOOKUP(AC72,[2]shozoku!$A:$B,2,0))</f>
        <v>500015</v>
      </c>
      <c r="K72" t="str">
        <f>IF(AD72="","",VLOOKUP(AD72,[2]種目コード!$A:$B,2,0)&amp;IF(AF72="",""," "&amp;"0"&amp;AE72&amp;AF72&amp;AG72))</f>
        <v>00210</v>
      </c>
      <c r="L72" t="str">
        <f>IF(AH72="","",VLOOKUP(AH72,[2]種目コード!$A:$B,2,0)&amp;IF(AJ72="",""," "&amp;"0"&amp;AI72&amp;AJ72&amp;AK72))</f>
        <v>07310</v>
      </c>
      <c r="M72" t="str">
        <f t="shared" si="8"/>
        <v>00211</v>
      </c>
      <c r="N72" t="str">
        <f t="shared" si="8"/>
        <v>07311</v>
      </c>
      <c r="O72" t="s">
        <v>731</v>
      </c>
      <c r="P72" t="s">
        <v>732</v>
      </c>
      <c r="Q72" t="s">
        <v>733</v>
      </c>
      <c r="R72" t="s">
        <v>734</v>
      </c>
      <c r="S72" t="s">
        <v>735</v>
      </c>
      <c r="T72" t="s">
        <v>736</v>
      </c>
      <c r="V72" t="s">
        <v>178</v>
      </c>
      <c r="W72" t="s">
        <v>714</v>
      </c>
      <c r="X72" t="s">
        <v>322</v>
      </c>
      <c r="Y72" t="s">
        <v>520</v>
      </c>
      <c r="Z72" t="s">
        <v>716</v>
      </c>
      <c r="AA72">
        <v>11</v>
      </c>
      <c r="AB72" t="s">
        <v>182</v>
      </c>
      <c r="AC72" t="s">
        <v>641</v>
      </c>
      <c r="AD72" t="s">
        <v>521</v>
      </c>
      <c r="AH72" t="s">
        <v>717</v>
      </c>
      <c r="AL72" t="s">
        <v>513</v>
      </c>
      <c r="AM72">
        <v>1</v>
      </c>
    </row>
    <row r="73" spans="3:39" x14ac:dyDescent="0.2">
      <c r="C73">
        <v>500000071</v>
      </c>
      <c r="E73" t="str">
        <f t="shared" si="6"/>
        <v>藤井  澄空(小2)</v>
      </c>
      <c r="F73" t="str">
        <f t="shared" si="3"/>
        <v>ﾌｼﾞｲ ﾄｳｱ</v>
      </c>
      <c r="G73" t="str">
        <f t="shared" si="7"/>
        <v>FUJII Toa(13)</v>
      </c>
      <c r="H73">
        <f t="shared" si="4"/>
        <v>1</v>
      </c>
      <c r="I73">
        <v>50</v>
      </c>
      <c r="J73">
        <f>IF(AC73="","500001",VLOOKUP(AC73,[2]shozoku!$A:$B,2,0))</f>
        <v>500015</v>
      </c>
      <c r="K73" t="str">
        <f>IF(AD73="","",VLOOKUP(AD73,[2]種目コード!$A:$B,2,0)&amp;IF(AF73="",""," "&amp;"0"&amp;AE73&amp;AF73&amp;AG73))</f>
        <v>00100</v>
      </c>
      <c r="L73" t="str">
        <f>IF(AH73="","",VLOOKUP(AH73,[2]種目コード!$A:$B,2,0)&amp;IF(AJ73="",""," "&amp;"0"&amp;AI73&amp;AJ73&amp;AK73))</f>
        <v/>
      </c>
      <c r="M73" t="str">
        <f t="shared" si="8"/>
        <v>00101</v>
      </c>
      <c r="N73" t="str">
        <f t="shared" si="8"/>
        <v/>
      </c>
      <c r="O73" t="s">
        <v>731</v>
      </c>
      <c r="P73" t="s">
        <v>737</v>
      </c>
      <c r="Q73" t="s">
        <v>733</v>
      </c>
      <c r="R73" t="s">
        <v>738</v>
      </c>
      <c r="S73" t="s">
        <v>735</v>
      </c>
      <c r="T73" t="s">
        <v>739</v>
      </c>
      <c r="V73" t="s">
        <v>178</v>
      </c>
      <c r="W73" t="s">
        <v>541</v>
      </c>
      <c r="X73" t="s">
        <v>311</v>
      </c>
      <c r="Y73" t="s">
        <v>537</v>
      </c>
      <c r="Z73" t="s">
        <v>543</v>
      </c>
      <c r="AA73">
        <v>8</v>
      </c>
      <c r="AB73" t="s">
        <v>182</v>
      </c>
      <c r="AC73" t="s">
        <v>641</v>
      </c>
      <c r="AD73" t="s">
        <v>0</v>
      </c>
    </row>
    <row r="74" spans="3:39" x14ac:dyDescent="0.2">
      <c r="C74">
        <v>500000072</v>
      </c>
      <c r="E74" t="str">
        <f t="shared" si="6"/>
        <v>井上  夏希(小1)</v>
      </c>
      <c r="F74" t="str">
        <f t="shared" si="3"/>
        <v>ｲﾉｳｴ ﾅﾂｷ</v>
      </c>
      <c r="G74" t="str">
        <f t="shared" si="7"/>
        <v>INOUE Natsuki(13)</v>
      </c>
      <c r="H74">
        <f t="shared" si="4"/>
        <v>2</v>
      </c>
      <c r="I74">
        <v>50</v>
      </c>
      <c r="J74">
        <f>IF(AC74="","500001",VLOOKUP(AC74,[2]shozoku!$A:$B,2,0))</f>
        <v>500015</v>
      </c>
      <c r="K74" t="str">
        <f>IF(AD74="","",VLOOKUP(AD74,[2]種目コード!$A:$B,2,0)&amp;IF(AF74="",""," "&amp;"0"&amp;AE74&amp;AF74&amp;AG74))</f>
        <v>00100</v>
      </c>
      <c r="L74" t="str">
        <f>IF(AH74="","",VLOOKUP(AH74,[2]種目コード!$A:$B,2,0)&amp;IF(AJ74="",""," "&amp;"0"&amp;AI74&amp;AJ74&amp;AK74))</f>
        <v/>
      </c>
      <c r="M74" t="str">
        <f t="shared" si="8"/>
        <v>00101</v>
      </c>
      <c r="N74" t="str">
        <f t="shared" si="8"/>
        <v/>
      </c>
      <c r="O74" t="s">
        <v>740</v>
      </c>
      <c r="P74" t="s">
        <v>741</v>
      </c>
      <c r="Q74" t="s">
        <v>742</v>
      </c>
      <c r="R74" t="s">
        <v>467</v>
      </c>
      <c r="S74" t="s">
        <v>743</v>
      </c>
      <c r="T74" t="s">
        <v>744</v>
      </c>
      <c r="V74" t="s">
        <v>745</v>
      </c>
      <c r="W74" t="s">
        <v>541</v>
      </c>
      <c r="X74" t="s">
        <v>559</v>
      </c>
      <c r="Y74" t="s">
        <v>186</v>
      </c>
      <c r="Z74" t="s">
        <v>746</v>
      </c>
      <c r="AA74">
        <v>8</v>
      </c>
      <c r="AB74" t="s">
        <v>249</v>
      </c>
      <c r="AC74" t="s">
        <v>641</v>
      </c>
      <c r="AD74" t="s">
        <v>0</v>
      </c>
    </row>
    <row r="75" spans="3:39" x14ac:dyDescent="0.2">
      <c r="C75">
        <v>500000073</v>
      </c>
      <c r="E75" t="str">
        <f t="shared" si="6"/>
        <v>秋月  航(小6)</v>
      </c>
      <c r="F75" t="str">
        <f t="shared" si="3"/>
        <v>ｱｷﾂﾞｷ ｺｳ</v>
      </c>
      <c r="G75" t="str">
        <f t="shared" si="7"/>
        <v>AKIZUKI Ko(09)</v>
      </c>
      <c r="H75">
        <f t="shared" si="4"/>
        <v>1</v>
      </c>
      <c r="I75">
        <v>50</v>
      </c>
      <c r="J75">
        <f>IF(AC75="","500001",VLOOKUP(AC75,[2]shozoku!$A:$B,2,0))</f>
        <v>500015</v>
      </c>
      <c r="K75" t="str">
        <f>IF(AD75="","",VLOOKUP(AD75,[2]種目コード!$A:$B,2,0)&amp;IF(AF75="",""," "&amp;"0"&amp;AE75&amp;AF75&amp;AG75))</f>
        <v>00610</v>
      </c>
      <c r="L75" t="str">
        <f>IF(AH75="","",VLOOKUP(AH75,[2]種目コード!$A:$B,2,0)&amp;IF(AJ75="",""," "&amp;"0"&amp;AI75&amp;AJ75&amp;AK75))</f>
        <v/>
      </c>
      <c r="M75" t="str">
        <f t="shared" si="8"/>
        <v>00611</v>
      </c>
      <c r="N75" t="str">
        <f t="shared" si="8"/>
        <v/>
      </c>
      <c r="O75" t="s">
        <v>747</v>
      </c>
      <c r="P75" t="s">
        <v>748</v>
      </c>
      <c r="Q75" t="s">
        <v>749</v>
      </c>
      <c r="R75" t="s">
        <v>750</v>
      </c>
      <c r="S75" t="s">
        <v>751</v>
      </c>
      <c r="T75" t="s">
        <v>752</v>
      </c>
      <c r="V75" t="s">
        <v>178</v>
      </c>
      <c r="W75" t="s">
        <v>573</v>
      </c>
      <c r="X75" t="s">
        <v>181</v>
      </c>
      <c r="Y75" t="s">
        <v>322</v>
      </c>
      <c r="Z75" t="s">
        <v>753</v>
      </c>
      <c r="AA75">
        <v>11</v>
      </c>
      <c r="AB75" t="s">
        <v>249</v>
      </c>
      <c r="AC75" t="s">
        <v>641</v>
      </c>
      <c r="AD75" t="s">
        <v>512</v>
      </c>
    </row>
    <row r="76" spans="3:39" x14ac:dyDescent="0.2">
      <c r="C76">
        <v>500000074</v>
      </c>
      <c r="E76" t="str">
        <f t="shared" si="6"/>
        <v>畦地  寧人(小6)</v>
      </c>
      <c r="F76" t="str">
        <f t="shared" si="3"/>
        <v>ｱｾﾞﾁ ﾈｲﾄ</v>
      </c>
      <c r="G76" t="str">
        <f t="shared" si="7"/>
        <v>AZECHI Neito(09)</v>
      </c>
      <c r="H76">
        <f t="shared" si="4"/>
        <v>1</v>
      </c>
      <c r="I76">
        <v>50</v>
      </c>
      <c r="J76">
        <f>IF(AC76="","500001",VLOOKUP(AC76,[2]shozoku!$A:$B,2,0))</f>
        <v>500015</v>
      </c>
      <c r="K76" t="str">
        <f>IF(AD76="","",VLOOKUP(AD76,[2]種目コード!$A:$B,2,0)&amp;IF(AF76="",""," "&amp;"0"&amp;AE76&amp;AF76&amp;AG76))</f>
        <v>00210</v>
      </c>
      <c r="L76" t="str">
        <f>IF(AH76="","",VLOOKUP(AH76,[2]種目コード!$A:$B,2,0)&amp;IF(AJ76="",""," "&amp;"0"&amp;AI76&amp;AJ76&amp;AK76))</f>
        <v/>
      </c>
      <c r="M76" t="str">
        <f t="shared" si="8"/>
        <v>00211</v>
      </c>
      <c r="N76" t="str">
        <f t="shared" si="8"/>
        <v/>
      </c>
      <c r="O76" t="s">
        <v>754</v>
      </c>
      <c r="P76" t="s">
        <v>755</v>
      </c>
      <c r="Q76" t="s">
        <v>756</v>
      </c>
      <c r="R76" t="s">
        <v>757</v>
      </c>
      <c r="S76" t="s">
        <v>758</v>
      </c>
      <c r="T76" t="s">
        <v>759</v>
      </c>
      <c r="V76" t="s">
        <v>245</v>
      </c>
      <c r="W76" t="s">
        <v>573</v>
      </c>
      <c r="X76" t="s">
        <v>322</v>
      </c>
      <c r="Y76" t="s">
        <v>542</v>
      </c>
      <c r="Z76" t="s">
        <v>760</v>
      </c>
      <c r="AA76">
        <v>11</v>
      </c>
      <c r="AB76" t="s">
        <v>249</v>
      </c>
      <c r="AC76" t="s">
        <v>641</v>
      </c>
      <c r="AD76" t="s">
        <v>657</v>
      </c>
    </row>
    <row r="77" spans="3:39" x14ac:dyDescent="0.2">
      <c r="C77">
        <v>500000075</v>
      </c>
      <c r="E77" t="str">
        <f t="shared" si="6"/>
        <v>藤野  聖人(小6)</v>
      </c>
      <c r="F77" t="str">
        <f t="shared" si="3"/>
        <v>ﾌｼﾞﾉ ﾏｻﾄ</v>
      </c>
      <c r="G77" t="str">
        <f t="shared" si="7"/>
        <v>FUJINO Masato(10)</v>
      </c>
      <c r="H77">
        <f t="shared" si="4"/>
        <v>1</v>
      </c>
      <c r="I77">
        <v>50</v>
      </c>
      <c r="J77">
        <f>IF(AC77="","500001",VLOOKUP(AC77,[2]shozoku!$A:$B,2,0))</f>
        <v>500015</v>
      </c>
      <c r="K77" t="str">
        <f>IF(AD77="","",VLOOKUP(AD77,[2]種目コード!$A:$B,2,0)&amp;IF(AF77="",""," "&amp;"0"&amp;AE77&amp;AF77&amp;AG77))</f>
        <v>00210</v>
      </c>
      <c r="L77" t="str">
        <f>IF(AH77="","",VLOOKUP(AH77,[2]種目コード!$A:$B,2,0)&amp;IF(AJ77="",""," "&amp;"0"&amp;AI77&amp;AJ77&amp;AK77))</f>
        <v/>
      </c>
      <c r="M77" t="str">
        <f t="shared" si="8"/>
        <v>00211</v>
      </c>
      <c r="N77" t="str">
        <f t="shared" si="8"/>
        <v/>
      </c>
      <c r="O77" t="s">
        <v>761</v>
      </c>
      <c r="P77" t="s">
        <v>762</v>
      </c>
      <c r="Q77" t="s">
        <v>763</v>
      </c>
      <c r="R77" t="s">
        <v>764</v>
      </c>
      <c r="S77" t="s">
        <v>765</v>
      </c>
      <c r="T77" t="s">
        <v>766</v>
      </c>
      <c r="V77" t="s">
        <v>178</v>
      </c>
      <c r="W77" t="s">
        <v>714</v>
      </c>
      <c r="X77" t="s">
        <v>767</v>
      </c>
      <c r="Y77" t="s">
        <v>522</v>
      </c>
      <c r="Z77" t="s">
        <v>753</v>
      </c>
      <c r="AA77">
        <v>11</v>
      </c>
      <c r="AB77" t="s">
        <v>249</v>
      </c>
      <c r="AC77" t="s">
        <v>641</v>
      </c>
      <c r="AD77" t="s">
        <v>521</v>
      </c>
    </row>
    <row r="78" spans="3:39" x14ac:dyDescent="0.2">
      <c r="C78">
        <v>500000076</v>
      </c>
      <c r="E78" t="str">
        <f t="shared" si="6"/>
        <v>大下  葵々(小6)</v>
      </c>
      <c r="F78" t="str">
        <f t="shared" si="3"/>
        <v>ｵｵｼﾀ ﾘﾘ</v>
      </c>
      <c r="G78" t="str">
        <f t="shared" si="7"/>
        <v>OHSHITA Riri(09)</v>
      </c>
      <c r="H78">
        <f t="shared" si="4"/>
        <v>2</v>
      </c>
      <c r="I78">
        <v>50</v>
      </c>
      <c r="J78">
        <f>IF(AC78="","500001",VLOOKUP(AC78,[2]shozoku!$A:$B,2,0))</f>
        <v>500015</v>
      </c>
      <c r="K78" t="str">
        <f>IF(AD78="","",VLOOKUP(AD78,[2]種目コード!$A:$B,2,0)&amp;IF(AF78="",""," "&amp;"0"&amp;AE78&amp;AF78&amp;AG78))</f>
        <v/>
      </c>
      <c r="L78" t="str">
        <f>IF(AH78="","",VLOOKUP(AH78,[2]種目コード!$A:$B,2,0)&amp;IF(AJ78="",""," "&amp;"0"&amp;AI78&amp;AJ78&amp;AK78))</f>
        <v/>
      </c>
      <c r="M78" t="str">
        <f t="shared" si="8"/>
        <v/>
      </c>
      <c r="N78" t="str">
        <f t="shared" si="8"/>
        <v/>
      </c>
      <c r="O78" t="s">
        <v>768</v>
      </c>
      <c r="P78" t="s">
        <v>769</v>
      </c>
      <c r="Q78" t="s">
        <v>770</v>
      </c>
      <c r="R78" t="s">
        <v>771</v>
      </c>
      <c r="S78" t="s">
        <v>772</v>
      </c>
      <c r="T78" t="s">
        <v>773</v>
      </c>
      <c r="V78" t="s">
        <v>745</v>
      </c>
      <c r="W78" t="s">
        <v>573</v>
      </c>
      <c r="X78" t="s">
        <v>715</v>
      </c>
      <c r="Y78" t="s">
        <v>542</v>
      </c>
      <c r="Z78" t="s">
        <v>760</v>
      </c>
      <c r="AA78">
        <v>12</v>
      </c>
      <c r="AB78" t="s">
        <v>249</v>
      </c>
      <c r="AC78" t="s">
        <v>641</v>
      </c>
      <c r="AL78" t="s">
        <v>513</v>
      </c>
      <c r="AM78">
        <v>1</v>
      </c>
    </row>
    <row r="79" spans="3:39" x14ac:dyDescent="0.2">
      <c r="C79">
        <v>500000077</v>
      </c>
      <c r="E79" t="str">
        <f t="shared" si="6"/>
        <v>折橋  実優(小6)</v>
      </c>
      <c r="F79" t="str">
        <f t="shared" si="3"/>
        <v>ｵﾘﾊｼ ﾐﾕ</v>
      </c>
      <c r="G79" t="str">
        <f t="shared" si="7"/>
        <v>ORIHASHI Miyu(09)</v>
      </c>
      <c r="H79">
        <f t="shared" si="4"/>
        <v>2</v>
      </c>
      <c r="I79">
        <v>50</v>
      </c>
      <c r="J79">
        <f>IF(AC79="","500001",VLOOKUP(AC79,[2]shozoku!$A:$B,2,0))</f>
        <v>500015</v>
      </c>
      <c r="K79" t="str">
        <f>IF(AD79="","",VLOOKUP(AD79,[2]種目コード!$A:$B,2,0)&amp;IF(AF79="",""," "&amp;"0"&amp;AE79&amp;AF79&amp;AG79))</f>
        <v/>
      </c>
      <c r="L79" t="str">
        <f>IF(AH79="","",VLOOKUP(AH79,[2]種目コード!$A:$B,2,0)&amp;IF(AJ79="",""," "&amp;"0"&amp;AI79&amp;AJ79&amp;AK79))</f>
        <v/>
      </c>
      <c r="M79" t="str">
        <f t="shared" si="8"/>
        <v/>
      </c>
      <c r="N79" t="str">
        <f t="shared" si="8"/>
        <v/>
      </c>
      <c r="O79" t="s">
        <v>774</v>
      </c>
      <c r="P79" t="s">
        <v>775</v>
      </c>
      <c r="Q79" t="s">
        <v>776</v>
      </c>
      <c r="R79" t="s">
        <v>505</v>
      </c>
      <c r="S79" t="s">
        <v>777</v>
      </c>
      <c r="T79" t="s">
        <v>778</v>
      </c>
      <c r="V79" t="s">
        <v>745</v>
      </c>
      <c r="W79" t="s">
        <v>573</v>
      </c>
      <c r="X79" t="s">
        <v>181</v>
      </c>
      <c r="Y79" t="s">
        <v>767</v>
      </c>
      <c r="Z79" t="s">
        <v>760</v>
      </c>
      <c r="AA79">
        <v>11</v>
      </c>
      <c r="AB79" t="s">
        <v>249</v>
      </c>
      <c r="AC79" t="s">
        <v>641</v>
      </c>
      <c r="AL79" t="s">
        <v>513</v>
      </c>
      <c r="AM79">
        <v>1</v>
      </c>
    </row>
    <row r="80" spans="3:39" x14ac:dyDescent="0.2">
      <c r="C80">
        <v>500000078</v>
      </c>
      <c r="E80" t="str">
        <f t="shared" si="6"/>
        <v>新谷  円(小6)</v>
      </c>
      <c r="F80" t="str">
        <f t="shared" si="3"/>
        <v>ｼﾝﾀﾆ ﾏﾄﾞｶ</v>
      </c>
      <c r="G80" t="str">
        <f t="shared" si="7"/>
        <v>SHINTANI Madoka(09)</v>
      </c>
      <c r="H80">
        <f t="shared" si="4"/>
        <v>2</v>
      </c>
      <c r="I80">
        <v>50</v>
      </c>
      <c r="J80">
        <f>IF(AC80="","500001",VLOOKUP(AC80,[2]shozoku!$A:$B,2,0))</f>
        <v>500015</v>
      </c>
      <c r="K80" t="str">
        <f>IF(AD80="","",VLOOKUP(AD80,[2]種目コード!$A:$B,2,0)&amp;IF(AF80="",""," "&amp;"0"&amp;AE80&amp;AF80&amp;AG80))</f>
        <v/>
      </c>
      <c r="L80" t="str">
        <f>IF(AH80="","",VLOOKUP(AH80,[2]種目コード!$A:$B,2,0)&amp;IF(AJ80="",""," "&amp;"0"&amp;AI80&amp;AJ80&amp;AK80))</f>
        <v/>
      </c>
      <c r="M80" t="str">
        <f t="shared" si="8"/>
        <v/>
      </c>
      <c r="N80" t="str">
        <f t="shared" si="8"/>
        <v/>
      </c>
      <c r="O80" t="s">
        <v>779</v>
      </c>
      <c r="P80" t="s">
        <v>780</v>
      </c>
      <c r="Q80" t="s">
        <v>781</v>
      </c>
      <c r="R80" t="s">
        <v>782</v>
      </c>
      <c r="S80" t="s">
        <v>783</v>
      </c>
      <c r="T80" t="s">
        <v>784</v>
      </c>
      <c r="V80" t="s">
        <v>745</v>
      </c>
      <c r="W80" t="s">
        <v>573</v>
      </c>
      <c r="X80" t="s">
        <v>196</v>
      </c>
      <c r="Y80" t="s">
        <v>655</v>
      </c>
      <c r="Z80" t="s">
        <v>760</v>
      </c>
      <c r="AA80">
        <v>11</v>
      </c>
      <c r="AB80" t="s">
        <v>249</v>
      </c>
      <c r="AC80" t="s">
        <v>641</v>
      </c>
      <c r="AL80" t="s">
        <v>513</v>
      </c>
      <c r="AM80">
        <v>1</v>
      </c>
    </row>
    <row r="81" spans="3:39" x14ac:dyDescent="0.2">
      <c r="C81">
        <v>500000079</v>
      </c>
      <c r="E81" t="str">
        <f t="shared" si="6"/>
        <v>増原  仁(小6)</v>
      </c>
      <c r="F81" t="str">
        <f t="shared" si="3"/>
        <v>ﾏｽﾊﾗ ｼﾞﾝ</v>
      </c>
      <c r="G81" t="str">
        <f t="shared" si="7"/>
        <v>MASUHARA Jin(09)</v>
      </c>
      <c r="H81">
        <f t="shared" si="4"/>
        <v>1</v>
      </c>
      <c r="I81">
        <v>50</v>
      </c>
      <c r="J81">
        <f>IF(AC81="","500001",VLOOKUP(AC81,[2]shozoku!$A:$B,2,0))</f>
        <v>500015</v>
      </c>
      <c r="K81" t="str">
        <f>IF(AD81="","",VLOOKUP(AD81,[2]種目コード!$A:$B,2,0)&amp;IF(AF81="",""," "&amp;"0"&amp;AE81&amp;AF81&amp;AG81))</f>
        <v>00210</v>
      </c>
      <c r="L81" t="str">
        <f>IF(AH81="","",VLOOKUP(AH81,[2]種目コード!$A:$B,2,0)&amp;IF(AJ81="",""," "&amp;"0"&amp;AI81&amp;AJ81&amp;AK81))</f>
        <v>00610</v>
      </c>
      <c r="M81" t="str">
        <f t="shared" si="8"/>
        <v>00211</v>
      </c>
      <c r="N81" t="str">
        <f t="shared" si="8"/>
        <v>00611</v>
      </c>
      <c r="O81" t="s">
        <v>785</v>
      </c>
      <c r="P81" t="s">
        <v>786</v>
      </c>
      <c r="Q81" t="s">
        <v>787</v>
      </c>
      <c r="R81" t="s">
        <v>788</v>
      </c>
      <c r="S81" t="s">
        <v>789</v>
      </c>
      <c r="T81" t="s">
        <v>790</v>
      </c>
      <c r="V81" t="s">
        <v>178</v>
      </c>
      <c r="W81" t="s">
        <v>573</v>
      </c>
      <c r="X81" t="s">
        <v>791</v>
      </c>
      <c r="Y81" t="s">
        <v>598</v>
      </c>
      <c r="Z81" t="s">
        <v>753</v>
      </c>
      <c r="AA81">
        <v>12</v>
      </c>
      <c r="AB81" t="s">
        <v>182</v>
      </c>
      <c r="AC81" t="s">
        <v>641</v>
      </c>
      <c r="AD81" t="s">
        <v>521</v>
      </c>
      <c r="AH81" t="s">
        <v>512</v>
      </c>
    </row>
    <row r="82" spans="3:39" x14ac:dyDescent="0.2">
      <c r="C82">
        <v>500000080</v>
      </c>
      <c r="E82" t="str">
        <f t="shared" si="6"/>
        <v>長田  篤(小2)</v>
      </c>
      <c r="F82" t="str">
        <f t="shared" si="3"/>
        <v>ﾅｶﾞﾀ ｱﾂｼ</v>
      </c>
      <c r="G82" t="str">
        <f t="shared" si="7"/>
        <v>NAGATA Atsushi(13)</v>
      </c>
      <c r="H82">
        <f t="shared" si="4"/>
        <v>1</v>
      </c>
      <c r="I82">
        <v>50</v>
      </c>
      <c r="J82">
        <f>IF(AC82="","500001",VLOOKUP(AC82,[2]shozoku!$A:$B,2,0))</f>
        <v>500015</v>
      </c>
      <c r="K82" t="str">
        <f>IF(AD82="","",VLOOKUP(AD82,[2]種目コード!$A:$B,2,0)&amp;IF(AF82="",""," "&amp;"0"&amp;AE82&amp;AF82&amp;AG82))</f>
        <v>00100 000095</v>
      </c>
      <c r="L82" t="str">
        <f>IF(AH82="","",VLOOKUP(AH82,[2]種目コード!$A:$B,2,0)&amp;IF(AJ82="",""," "&amp;"0"&amp;AI82&amp;AJ82&amp;AK82))</f>
        <v/>
      </c>
      <c r="M82" t="str">
        <f t="shared" si="8"/>
        <v>00101</v>
      </c>
      <c r="N82" t="str">
        <f t="shared" si="8"/>
        <v/>
      </c>
      <c r="O82" t="s">
        <v>792</v>
      </c>
      <c r="P82" t="s">
        <v>793</v>
      </c>
      <c r="Q82" t="s">
        <v>794</v>
      </c>
      <c r="R82" t="s">
        <v>795</v>
      </c>
      <c r="S82" t="s">
        <v>796</v>
      </c>
      <c r="T82" t="s">
        <v>797</v>
      </c>
      <c r="V82" t="s">
        <v>178</v>
      </c>
      <c r="W82" t="s">
        <v>541</v>
      </c>
      <c r="X82" t="s">
        <v>311</v>
      </c>
      <c r="Y82" t="s">
        <v>248</v>
      </c>
      <c r="Z82" t="s">
        <v>543</v>
      </c>
      <c r="AA82">
        <v>8</v>
      </c>
      <c r="AB82" t="s">
        <v>182</v>
      </c>
      <c r="AC82" t="s">
        <v>641</v>
      </c>
      <c r="AD82" t="s">
        <v>0</v>
      </c>
      <c r="AE82" s="39" t="s">
        <v>210</v>
      </c>
      <c r="AF82" s="39" t="s">
        <v>199</v>
      </c>
      <c r="AG82" t="s">
        <v>247</v>
      </c>
    </row>
    <row r="83" spans="3:39" x14ac:dyDescent="0.2">
      <c r="C83">
        <v>500000081</v>
      </c>
      <c r="E83" t="str">
        <f t="shared" si="6"/>
        <v>高田  陽太(小2)</v>
      </c>
      <c r="F83" t="str">
        <f t="shared" si="3"/>
        <v>ﾀｶﾀﾞ ﾖｳﾀ</v>
      </c>
      <c r="G83" t="str">
        <f t="shared" si="7"/>
        <v>TAKADA Youta(13)</v>
      </c>
      <c r="H83">
        <f t="shared" si="4"/>
        <v>1</v>
      </c>
      <c r="I83">
        <v>50</v>
      </c>
      <c r="J83">
        <f>IF(AC83="","500001",VLOOKUP(AC83,[2]shozoku!$A:$B,2,0))</f>
        <v>500015</v>
      </c>
      <c r="K83" t="str">
        <f>IF(AD83="","",VLOOKUP(AD83,[2]種目コード!$A:$B,2,0)&amp;IF(AF83="",""," "&amp;"0"&amp;AE83&amp;AF83&amp;AG83))</f>
        <v>00100</v>
      </c>
      <c r="L83" t="str">
        <f>IF(AH83="","",VLOOKUP(AH83,[2]種目コード!$A:$B,2,0)&amp;IF(AJ83="",""," "&amp;"0"&amp;AI83&amp;AJ83&amp;AK83))</f>
        <v/>
      </c>
      <c r="M83" t="str">
        <f t="shared" si="8"/>
        <v>00101</v>
      </c>
      <c r="N83" t="str">
        <f t="shared" si="8"/>
        <v/>
      </c>
      <c r="O83" t="s">
        <v>798</v>
      </c>
      <c r="P83" t="s">
        <v>799</v>
      </c>
      <c r="Q83" t="s">
        <v>800</v>
      </c>
      <c r="R83" t="s">
        <v>801</v>
      </c>
      <c r="S83" t="s">
        <v>802</v>
      </c>
      <c r="T83" t="s">
        <v>803</v>
      </c>
      <c r="V83" t="s">
        <v>178</v>
      </c>
      <c r="W83" t="s">
        <v>541</v>
      </c>
      <c r="X83" t="s">
        <v>715</v>
      </c>
      <c r="Y83" t="s">
        <v>181</v>
      </c>
      <c r="Z83" t="s">
        <v>543</v>
      </c>
      <c r="AA83">
        <v>8</v>
      </c>
      <c r="AB83" t="s">
        <v>182</v>
      </c>
      <c r="AC83" t="s">
        <v>641</v>
      </c>
      <c r="AD83" t="s">
        <v>0</v>
      </c>
    </row>
    <row r="84" spans="3:39" x14ac:dyDescent="0.2">
      <c r="C84">
        <v>500000082</v>
      </c>
      <c r="E84" t="str">
        <f t="shared" si="6"/>
        <v>高田  大智(小1)</v>
      </c>
      <c r="F84" t="str">
        <f t="shared" si="3"/>
        <v>ﾀｶﾀﾞ ﾀｲﾁ</v>
      </c>
      <c r="G84" t="str">
        <f t="shared" si="7"/>
        <v>TAKADA Taichi(15)</v>
      </c>
      <c r="H84">
        <f t="shared" si="4"/>
        <v>1</v>
      </c>
      <c r="I84">
        <v>50</v>
      </c>
      <c r="J84">
        <f>IF(AC84="","500001",VLOOKUP(AC84,[2]shozoku!$A:$B,2,0))</f>
        <v>500015</v>
      </c>
      <c r="K84" t="str">
        <f>IF(AD84="","",VLOOKUP(AD84,[2]種目コード!$A:$B,2,0)&amp;IF(AF84="",""," "&amp;"0"&amp;AE84&amp;AF84&amp;AG84))</f>
        <v>00100</v>
      </c>
      <c r="L84" t="str">
        <f>IF(AH84="","",VLOOKUP(AH84,[2]種目コード!$A:$B,2,0)&amp;IF(AJ84="",""," "&amp;"0"&amp;AI84&amp;AJ84&amp;AK84))</f>
        <v/>
      </c>
      <c r="M84" t="str">
        <f t="shared" si="8"/>
        <v>00101</v>
      </c>
      <c r="N84" t="str">
        <f t="shared" si="8"/>
        <v/>
      </c>
      <c r="O84" t="s">
        <v>798</v>
      </c>
      <c r="P84" t="s">
        <v>804</v>
      </c>
      <c r="Q84" t="s">
        <v>800</v>
      </c>
      <c r="R84" t="s">
        <v>805</v>
      </c>
      <c r="S84" t="s">
        <v>802</v>
      </c>
      <c r="T84" t="s">
        <v>806</v>
      </c>
      <c r="V84" t="s">
        <v>178</v>
      </c>
      <c r="W84" t="s">
        <v>807</v>
      </c>
      <c r="X84" t="s">
        <v>767</v>
      </c>
      <c r="Y84" t="s">
        <v>701</v>
      </c>
      <c r="Z84" t="s">
        <v>561</v>
      </c>
      <c r="AA84">
        <v>6</v>
      </c>
      <c r="AB84" t="s">
        <v>182</v>
      </c>
      <c r="AC84" t="s">
        <v>641</v>
      </c>
      <c r="AD84" t="s">
        <v>0</v>
      </c>
    </row>
    <row r="85" spans="3:39" x14ac:dyDescent="0.2">
      <c r="C85">
        <v>500000083</v>
      </c>
      <c r="E85" t="str">
        <f t="shared" si="6"/>
        <v>玉井  菜穂(小2)</v>
      </c>
      <c r="F85" t="str">
        <f t="shared" si="3"/>
        <v>ﾀﾏｲ ﾅﾎ</v>
      </c>
      <c r="G85" t="str">
        <f t="shared" si="7"/>
        <v>TAMAI Naho(14)</v>
      </c>
      <c r="H85">
        <f t="shared" si="4"/>
        <v>2</v>
      </c>
      <c r="I85">
        <v>50</v>
      </c>
      <c r="J85">
        <f>IF(AC85="","500001",VLOOKUP(AC85,[2]shozoku!$A:$B,2,0))</f>
        <v>500015</v>
      </c>
      <c r="K85" t="str">
        <f>IF(AD85="","",VLOOKUP(AD85,[2]種目コード!$A:$B,2,0)&amp;IF(AF85="",""," "&amp;"0"&amp;AE85&amp;AF85&amp;AG85))</f>
        <v>00100</v>
      </c>
      <c r="L85" t="str">
        <f>IF(AH85="","",VLOOKUP(AH85,[2]種目コード!$A:$B,2,0)&amp;IF(AJ85="",""," "&amp;"0"&amp;AI85&amp;AJ85&amp;AK85))</f>
        <v/>
      </c>
      <c r="M85" t="str">
        <f t="shared" si="8"/>
        <v>00101</v>
      </c>
      <c r="N85" t="str">
        <f t="shared" si="8"/>
        <v/>
      </c>
      <c r="O85" t="s">
        <v>808</v>
      </c>
      <c r="P85" t="s">
        <v>809</v>
      </c>
      <c r="Q85" t="s">
        <v>810</v>
      </c>
      <c r="R85" t="s">
        <v>811</v>
      </c>
      <c r="S85" t="s">
        <v>812</v>
      </c>
      <c r="T85" t="s">
        <v>813</v>
      </c>
      <c r="V85" t="s">
        <v>433</v>
      </c>
      <c r="W85" t="s">
        <v>558</v>
      </c>
      <c r="X85" t="s">
        <v>767</v>
      </c>
      <c r="Y85" t="s">
        <v>559</v>
      </c>
      <c r="Z85" t="s">
        <v>543</v>
      </c>
      <c r="AA85">
        <v>7</v>
      </c>
      <c r="AB85" t="s">
        <v>182</v>
      </c>
      <c r="AC85" t="s">
        <v>641</v>
      </c>
      <c r="AD85" t="s">
        <v>0</v>
      </c>
    </row>
    <row r="86" spans="3:39" x14ac:dyDescent="0.2">
      <c r="C86">
        <v>500000084</v>
      </c>
      <c r="E86" t="str">
        <f t="shared" si="6"/>
        <v>秋山  和奏(小6)</v>
      </c>
      <c r="F86" t="str">
        <f t="shared" si="3"/>
        <v>ｱｷﾔﾏ ﾜｶﾅ</v>
      </c>
      <c r="G86" t="str">
        <f t="shared" si="7"/>
        <v>AKIYAMA Wakana(09)</v>
      </c>
      <c r="H86">
        <f t="shared" si="4"/>
        <v>2</v>
      </c>
      <c r="I86">
        <v>50</v>
      </c>
      <c r="J86">
        <f>IF(AC86="","500001",VLOOKUP(AC86,[2]shozoku!$A:$B,2,0))</f>
        <v>500015</v>
      </c>
      <c r="K86" t="str">
        <f>IF(AD86="","",VLOOKUP(AD86,[2]種目コード!$A:$B,2,0)&amp;IF(AF86="",""," "&amp;"0"&amp;AE86&amp;AF86&amp;AG86))</f>
        <v/>
      </c>
      <c r="L86" t="str">
        <f>IF(AH86="","",VLOOKUP(AH86,[2]種目コード!$A:$B,2,0)&amp;IF(AJ86="",""," "&amp;"0"&amp;AI86&amp;AJ86&amp;AK86))</f>
        <v/>
      </c>
      <c r="M86" t="str">
        <f t="shared" si="8"/>
        <v/>
      </c>
      <c r="N86" t="str">
        <f t="shared" si="8"/>
        <v/>
      </c>
      <c r="O86" t="s">
        <v>814</v>
      </c>
      <c r="P86" t="s">
        <v>815</v>
      </c>
      <c r="Q86" t="s">
        <v>816</v>
      </c>
      <c r="R86" t="s">
        <v>817</v>
      </c>
      <c r="S86" t="s">
        <v>818</v>
      </c>
      <c r="T86" t="s">
        <v>819</v>
      </c>
      <c r="V86" t="s">
        <v>433</v>
      </c>
      <c r="W86" t="s">
        <v>573</v>
      </c>
      <c r="X86" t="s">
        <v>311</v>
      </c>
      <c r="Y86" t="s">
        <v>520</v>
      </c>
      <c r="Z86" t="s">
        <v>753</v>
      </c>
      <c r="AA86">
        <v>12</v>
      </c>
      <c r="AB86" t="s">
        <v>182</v>
      </c>
      <c r="AC86" t="s">
        <v>641</v>
      </c>
      <c r="AL86" t="s">
        <v>513</v>
      </c>
      <c r="AM86">
        <v>1</v>
      </c>
    </row>
    <row r="87" spans="3:39" x14ac:dyDescent="0.2">
      <c r="C87">
        <v>500000085</v>
      </c>
      <c r="E87" t="str">
        <f t="shared" si="6"/>
        <v>柴  旬次郎(小2)</v>
      </c>
      <c r="F87" t="str">
        <f t="shared" si="3"/>
        <v>ｼﾊﾞ ｼｭﾝｼﾞﾛｳ</v>
      </c>
      <c r="G87" t="str">
        <f t="shared" si="7"/>
        <v>SHIBA Syunjiro(13)</v>
      </c>
      <c r="H87">
        <f t="shared" si="4"/>
        <v>1</v>
      </c>
      <c r="I87">
        <v>50</v>
      </c>
      <c r="J87">
        <f>IF(AC87="","500001",VLOOKUP(AC87,[2]shozoku!$A:$B,2,0))</f>
        <v>500015</v>
      </c>
      <c r="K87" t="str">
        <f>IF(AD87="","",VLOOKUP(AD87,[2]種目コード!$A:$B,2,0)&amp;IF(AF87="",""," "&amp;"0"&amp;AE87&amp;AF87&amp;AG87))</f>
        <v>00100</v>
      </c>
      <c r="L87" t="str">
        <f>IF(AH87="","",VLOOKUP(AH87,[2]種目コード!$A:$B,2,0)&amp;IF(AJ87="",""," "&amp;"0"&amp;AI87&amp;AJ87&amp;AK87))</f>
        <v/>
      </c>
      <c r="M87" t="str">
        <f t="shared" si="8"/>
        <v>00101</v>
      </c>
      <c r="N87" t="str">
        <f t="shared" si="8"/>
        <v/>
      </c>
      <c r="O87" t="s">
        <v>820</v>
      </c>
      <c r="P87" t="s">
        <v>821</v>
      </c>
      <c r="Q87" t="s">
        <v>822</v>
      </c>
      <c r="R87" t="s">
        <v>823</v>
      </c>
      <c r="S87" t="s">
        <v>824</v>
      </c>
      <c r="T87" t="s">
        <v>825</v>
      </c>
      <c r="V87" t="s">
        <v>178</v>
      </c>
      <c r="W87">
        <v>2013</v>
      </c>
      <c r="X87">
        <v>11</v>
      </c>
      <c r="Y87">
        <v>15</v>
      </c>
      <c r="Z87" t="s">
        <v>543</v>
      </c>
      <c r="AB87" t="s">
        <v>182</v>
      </c>
      <c r="AC87" t="s">
        <v>641</v>
      </c>
      <c r="AD87" t="s">
        <v>0</v>
      </c>
    </row>
    <row r="88" spans="3:39" x14ac:dyDescent="0.2">
      <c r="C88">
        <v>500000086</v>
      </c>
      <c r="E88" t="str">
        <f t="shared" si="6"/>
        <v>小田切  大知(小2)</v>
      </c>
      <c r="F88" t="str">
        <f t="shared" si="3"/>
        <v>ｵﾀﾞｷﾞﾘ ﾀﾞｲﾁ</v>
      </c>
      <c r="G88" t="str">
        <f t="shared" si="7"/>
        <v>ODAGIRI Daichi(14)</v>
      </c>
      <c r="H88">
        <f t="shared" si="4"/>
        <v>1</v>
      </c>
      <c r="I88">
        <v>50</v>
      </c>
      <c r="J88">
        <f>IF(AC88="","500001",VLOOKUP(AC88,[2]shozoku!$A:$B,2,0))</f>
        <v>500015</v>
      </c>
      <c r="K88" t="str">
        <f>IF(AD88="","",VLOOKUP(AD88,[2]種目コード!$A:$B,2,0)&amp;IF(AF88="",""," "&amp;"0"&amp;AE88&amp;AF88&amp;AG88))</f>
        <v>00100</v>
      </c>
      <c r="L88" t="str">
        <f>IF(AH88="","",VLOOKUP(AH88,[2]種目コード!$A:$B,2,0)&amp;IF(AJ88="",""," "&amp;"0"&amp;AI88&amp;AJ88&amp;AK88))</f>
        <v/>
      </c>
      <c r="M88" t="str">
        <f t="shared" si="8"/>
        <v>00101</v>
      </c>
      <c r="N88" t="str">
        <f t="shared" si="8"/>
        <v/>
      </c>
      <c r="O88" t="s">
        <v>826</v>
      </c>
      <c r="P88" t="s">
        <v>827</v>
      </c>
      <c r="Q88" t="s">
        <v>828</v>
      </c>
      <c r="R88" t="s">
        <v>829</v>
      </c>
      <c r="S88" t="s">
        <v>830</v>
      </c>
      <c r="T88" t="s">
        <v>831</v>
      </c>
      <c r="V88" t="s">
        <v>178</v>
      </c>
      <c r="W88" t="s">
        <v>558</v>
      </c>
      <c r="X88" t="s">
        <v>499</v>
      </c>
      <c r="Y88" t="s">
        <v>263</v>
      </c>
      <c r="Z88" t="s">
        <v>543</v>
      </c>
      <c r="AB88" t="s">
        <v>249</v>
      </c>
      <c r="AC88" t="s">
        <v>641</v>
      </c>
      <c r="AD88" t="s">
        <v>0</v>
      </c>
    </row>
    <row r="89" spans="3:39" x14ac:dyDescent="0.2">
      <c r="C89">
        <v>500000087</v>
      </c>
      <c r="E89" t="str">
        <f t="shared" si="6"/>
        <v>古田  一輝</v>
      </c>
      <c r="F89" t="str">
        <f t="shared" si="3"/>
        <v>ﾌﾙﾀ ｶｽﾞｷ</v>
      </c>
      <c r="G89" t="str">
        <f t="shared" si="7"/>
        <v>FURUTA Kazuki(94)</v>
      </c>
      <c r="H89">
        <f t="shared" si="4"/>
        <v>1</v>
      </c>
      <c r="I89">
        <v>50</v>
      </c>
      <c r="J89">
        <f>IF(AC89="","500001",VLOOKUP(AC89,[2]shozoku!$A:$B,2,0))</f>
        <v>500015</v>
      </c>
      <c r="K89" t="str">
        <f>IF(AD89="","",VLOOKUP(AD89,[2]種目コード!$A:$B,2,0)&amp;IF(AF89="",""," "&amp;"0"&amp;AE89&amp;AF89&amp;AG89))</f>
        <v>00360</v>
      </c>
      <c r="L89" t="str">
        <f>IF(AH89="","",VLOOKUP(AH89,[2]種目コード!$A:$B,2,0)&amp;IF(AJ89="",""," "&amp;"0"&amp;AI89&amp;AJ89&amp;AK89))</f>
        <v/>
      </c>
      <c r="M89" t="str">
        <f t="shared" si="8"/>
        <v>00361</v>
      </c>
      <c r="N89" t="str">
        <f t="shared" si="8"/>
        <v/>
      </c>
      <c r="O89" t="s">
        <v>832</v>
      </c>
      <c r="P89" t="s">
        <v>833</v>
      </c>
      <c r="Q89" t="s">
        <v>834</v>
      </c>
      <c r="R89" t="s">
        <v>835</v>
      </c>
      <c r="S89" t="s">
        <v>836</v>
      </c>
      <c r="T89" t="s">
        <v>837</v>
      </c>
      <c r="U89" t="s">
        <v>838</v>
      </c>
      <c r="V89" t="s">
        <v>178</v>
      </c>
      <c r="W89" t="s">
        <v>274</v>
      </c>
      <c r="X89" t="s">
        <v>520</v>
      </c>
      <c r="Y89" t="s">
        <v>322</v>
      </c>
      <c r="AA89">
        <v>27</v>
      </c>
      <c r="AB89" t="s">
        <v>182</v>
      </c>
      <c r="AC89" t="s">
        <v>631</v>
      </c>
      <c r="AD89" t="s">
        <v>286</v>
      </c>
      <c r="AL89" t="s">
        <v>4</v>
      </c>
    </row>
    <row r="90" spans="3:39" x14ac:dyDescent="0.2">
      <c r="C90">
        <v>500000088</v>
      </c>
      <c r="E90" t="str">
        <f t="shared" si="6"/>
        <v>三浦  紳吾</v>
      </c>
      <c r="F90" t="str">
        <f t="shared" si="3"/>
        <v>ﾐｳﾗ ｼﾝｺﾞ</v>
      </c>
      <c r="G90" t="str">
        <f t="shared" si="7"/>
        <v>MIURA Shingo(97)</v>
      </c>
      <c r="H90">
        <f t="shared" si="4"/>
        <v>1</v>
      </c>
      <c r="I90">
        <v>50</v>
      </c>
      <c r="J90">
        <f>IF(AC90="","500001",VLOOKUP(AC90,[2]shozoku!$A:$B,2,0))</f>
        <v>500015</v>
      </c>
      <c r="K90" t="str">
        <f>IF(AD90="","",VLOOKUP(AD90,[2]種目コード!$A:$B,2,0)&amp;IF(AF90="",""," "&amp;"0"&amp;AE90&amp;AF90&amp;AG90))</f>
        <v>00260</v>
      </c>
      <c r="L90" t="str">
        <f>IF(AH90="","",VLOOKUP(AH90,[2]種目コード!$A:$B,2,0)&amp;IF(AJ90="",""," "&amp;"0"&amp;AI90&amp;AJ90&amp;AK90))</f>
        <v/>
      </c>
      <c r="M90" t="str">
        <f t="shared" si="8"/>
        <v>00261</v>
      </c>
      <c r="N90" t="str">
        <f t="shared" si="8"/>
        <v/>
      </c>
      <c r="O90" t="s">
        <v>839</v>
      </c>
      <c r="P90" t="s">
        <v>840</v>
      </c>
      <c r="Q90" t="s">
        <v>841</v>
      </c>
      <c r="R90" t="s">
        <v>842</v>
      </c>
      <c r="S90" t="s">
        <v>843</v>
      </c>
      <c r="T90" t="s">
        <v>844</v>
      </c>
      <c r="U90" t="s">
        <v>845</v>
      </c>
      <c r="V90" t="s">
        <v>178</v>
      </c>
      <c r="W90" t="s">
        <v>846</v>
      </c>
      <c r="X90" t="s">
        <v>522</v>
      </c>
      <c r="Y90" t="s">
        <v>253</v>
      </c>
      <c r="AA90">
        <v>24</v>
      </c>
      <c r="AB90" t="s">
        <v>182</v>
      </c>
      <c r="AC90" t="s">
        <v>631</v>
      </c>
      <c r="AD90" t="s">
        <v>209</v>
      </c>
      <c r="AL90" t="s">
        <v>4</v>
      </c>
    </row>
    <row r="91" spans="3:39" x14ac:dyDescent="0.2">
      <c r="C91">
        <v>500000089</v>
      </c>
      <c r="E91" t="str">
        <f t="shared" si="6"/>
        <v>安藤  慎悟</v>
      </c>
      <c r="F91" t="str">
        <f t="shared" si="3"/>
        <v>ｱﾝﾄﾞｳ ｼﾝｺﾞ</v>
      </c>
      <c r="G91" t="str">
        <f t="shared" si="7"/>
        <v>ANDO Shingo(95)</v>
      </c>
      <c r="H91">
        <f t="shared" si="4"/>
        <v>1</v>
      </c>
      <c r="I91">
        <v>50</v>
      </c>
      <c r="J91">
        <f>IF(AC91="","500001",VLOOKUP(AC91,[2]shozoku!$A:$B,2,0))</f>
        <v>500015</v>
      </c>
      <c r="K91" t="str">
        <f>IF(AD91="","",VLOOKUP(AD91,[2]種目コード!$A:$B,2,0)&amp;IF(AF91="",""," "&amp;"0"&amp;AE91&amp;AF91&amp;AG91))</f>
        <v/>
      </c>
      <c r="L91" t="str">
        <f>IF(AH91="","",VLOOKUP(AH91,[2]種目コード!$A:$B,2,0)&amp;IF(AJ91="",""," "&amp;"0"&amp;AI91&amp;AJ91&amp;AK91))</f>
        <v/>
      </c>
      <c r="M91" t="str">
        <f t="shared" si="8"/>
        <v/>
      </c>
      <c r="N91" t="str">
        <f t="shared" si="8"/>
        <v/>
      </c>
      <c r="O91" t="s">
        <v>288</v>
      </c>
      <c r="P91" t="s">
        <v>847</v>
      </c>
      <c r="Q91" t="s">
        <v>290</v>
      </c>
      <c r="R91" t="s">
        <v>842</v>
      </c>
      <c r="S91" t="s">
        <v>292</v>
      </c>
      <c r="T91" t="s">
        <v>844</v>
      </c>
      <c r="U91" t="s">
        <v>848</v>
      </c>
      <c r="V91" t="s">
        <v>178</v>
      </c>
      <c r="W91" t="s">
        <v>849</v>
      </c>
      <c r="X91" t="s">
        <v>180</v>
      </c>
      <c r="Y91" t="s">
        <v>253</v>
      </c>
      <c r="AA91">
        <v>26</v>
      </c>
      <c r="AB91" t="s">
        <v>182</v>
      </c>
      <c r="AC91" t="s">
        <v>631</v>
      </c>
      <c r="AL91" t="s">
        <v>4</v>
      </c>
    </row>
    <row r="92" spans="3:39" x14ac:dyDescent="0.2">
      <c r="C92">
        <v>500000090</v>
      </c>
      <c r="E92" t="str">
        <f t="shared" si="6"/>
        <v>寺本  匠</v>
      </c>
      <c r="F92" t="str">
        <f t="shared" si="3"/>
        <v>ﾃﾗﾓﾄ ﾀｸﾐ</v>
      </c>
      <c r="G92" t="str">
        <f t="shared" si="7"/>
        <v>TERAMOTO Takumi(92)</v>
      </c>
      <c r="H92">
        <f t="shared" si="4"/>
        <v>1</v>
      </c>
      <c r="I92">
        <v>50</v>
      </c>
      <c r="J92">
        <f>IF(AC92="","500001",VLOOKUP(AC92,[2]shozoku!$A:$B,2,0))</f>
        <v>500015</v>
      </c>
      <c r="K92" t="str">
        <f>IF(AD92="","",VLOOKUP(AD92,[2]種目コード!$A:$B,2,0)&amp;IF(AF92="",""," "&amp;"0"&amp;AE92&amp;AF92&amp;AG92))</f>
        <v/>
      </c>
      <c r="L92" t="str">
        <f>IF(AH92="","",VLOOKUP(AH92,[2]種目コード!$A:$B,2,0)&amp;IF(AJ92="",""," "&amp;"0"&amp;AI92&amp;AJ92&amp;AK92))</f>
        <v/>
      </c>
      <c r="M92" t="str">
        <f t="shared" si="8"/>
        <v/>
      </c>
      <c r="N92" t="str">
        <f t="shared" si="8"/>
        <v/>
      </c>
      <c r="O92" t="s">
        <v>850</v>
      </c>
      <c r="P92" t="s">
        <v>851</v>
      </c>
      <c r="Q92" t="s">
        <v>852</v>
      </c>
      <c r="R92" t="s">
        <v>853</v>
      </c>
      <c r="S92" t="s">
        <v>854</v>
      </c>
      <c r="T92" t="s">
        <v>855</v>
      </c>
      <c r="U92" t="s">
        <v>848</v>
      </c>
      <c r="V92" t="s">
        <v>178</v>
      </c>
      <c r="W92" t="s">
        <v>246</v>
      </c>
      <c r="X92" t="s">
        <v>247</v>
      </c>
      <c r="Y92" t="s">
        <v>233</v>
      </c>
      <c r="AA92">
        <v>29</v>
      </c>
      <c r="AB92" t="s">
        <v>182</v>
      </c>
      <c r="AC92" t="s">
        <v>631</v>
      </c>
      <c r="AL92" t="s">
        <v>4</v>
      </c>
    </row>
    <row r="93" spans="3:39" x14ac:dyDescent="0.2">
      <c r="C93">
        <v>500000091</v>
      </c>
      <c r="E93" t="str">
        <f t="shared" si="6"/>
        <v>西地  欧輔(中3)</v>
      </c>
      <c r="F93" t="str">
        <f t="shared" ref="F93:F156" si="9">ASC(Q93&amp;" "&amp;R93)</f>
        <v>ﾆｼﾁﾞ ｵｳｽｹ</v>
      </c>
      <c r="G93" t="str">
        <f t="shared" si="7"/>
        <v>NISHIJI Osuke(07)</v>
      </c>
      <c r="H93">
        <f t="shared" ref="H93:H156" si="10">IF(V93="男",1,2)</f>
        <v>1</v>
      </c>
      <c r="I93">
        <v>50</v>
      </c>
      <c r="J93">
        <f>IF(AC93="","500001",VLOOKUP(AC93,[2]shozoku!$A:$B,2,0))</f>
        <v>500016</v>
      </c>
      <c r="K93" t="str">
        <f>IF(AD93="","",VLOOKUP(AD93,[2]種目コード!$A:$B,2,0)&amp;IF(AF93="",""," "&amp;"0"&amp;AE93&amp;AF93&amp;AG93))</f>
        <v>00520 0005215</v>
      </c>
      <c r="L93" t="str">
        <f>IF(AH93="","",VLOOKUP(AH93,[2]種目コード!$A:$B,2,0)&amp;IF(AJ93="",""," "&amp;"0"&amp;AI93&amp;AJ93&amp;AK93))</f>
        <v/>
      </c>
      <c r="M93" t="str">
        <f t="shared" si="8"/>
        <v>00521</v>
      </c>
      <c r="N93" t="str">
        <f t="shared" si="8"/>
        <v/>
      </c>
      <c r="O93" t="s">
        <v>856</v>
      </c>
      <c r="P93" t="s">
        <v>857</v>
      </c>
      <c r="Q93" t="s">
        <v>858</v>
      </c>
      <c r="R93" t="s">
        <v>859</v>
      </c>
      <c r="S93" t="s">
        <v>860</v>
      </c>
      <c r="T93" t="s">
        <v>861</v>
      </c>
      <c r="U93" t="s">
        <v>862</v>
      </c>
      <c r="V93" t="s">
        <v>178</v>
      </c>
      <c r="W93" t="s">
        <v>496</v>
      </c>
      <c r="X93" t="s">
        <v>220</v>
      </c>
      <c r="Y93" t="s">
        <v>220</v>
      </c>
      <c r="Z93" t="s">
        <v>330</v>
      </c>
      <c r="AA93">
        <v>14</v>
      </c>
      <c r="AB93" t="s">
        <v>182</v>
      </c>
      <c r="AC93" t="s">
        <v>863</v>
      </c>
      <c r="AD93" t="s">
        <v>372</v>
      </c>
      <c r="AE93" s="39" t="s">
        <v>210</v>
      </c>
      <c r="AF93" t="s">
        <v>864</v>
      </c>
      <c r="AG93" t="s">
        <v>560</v>
      </c>
    </row>
    <row r="94" spans="3:39" x14ac:dyDescent="0.2">
      <c r="C94">
        <v>500000092</v>
      </c>
      <c r="E94" t="str">
        <f t="shared" si="6"/>
        <v>浅野  ﾃｨﾓﾃ(中2)</v>
      </c>
      <c r="F94" t="str">
        <f t="shared" si="9"/>
        <v>ｱｻﾉ ﾃｨﾓﾃ</v>
      </c>
      <c r="G94" t="str">
        <f t="shared" si="7"/>
        <v>ASANO (08)</v>
      </c>
      <c r="H94">
        <f t="shared" si="10"/>
        <v>1</v>
      </c>
      <c r="I94">
        <v>50</v>
      </c>
      <c r="J94">
        <f>IF(AC94="","500001",VLOOKUP(AC94,[2]shozoku!$A:$B,2,0))</f>
        <v>500016</v>
      </c>
      <c r="K94" t="str">
        <f>IF(AD94="","",VLOOKUP(AD94,[2]種目コード!$A:$B,2,0)&amp;IF(AF94="",""," "&amp;"0"&amp;AE94&amp;AF94&amp;AG94))</f>
        <v>00240 0001370</v>
      </c>
      <c r="L94" t="str">
        <f>IF(AH94="","",VLOOKUP(AH94,[2]種目コード!$A:$B,2,0)&amp;IF(AJ94="",""," "&amp;"0"&amp;AI94&amp;AJ94&amp;AK94))</f>
        <v>00320 0002814</v>
      </c>
      <c r="M94" t="str">
        <f t="shared" si="8"/>
        <v>00241</v>
      </c>
      <c r="N94" t="str">
        <f t="shared" si="8"/>
        <v>00321</v>
      </c>
      <c r="O94" t="s">
        <v>865</v>
      </c>
      <c r="P94" t="s">
        <v>866</v>
      </c>
      <c r="Q94" t="s">
        <v>867</v>
      </c>
      <c r="R94" t="s">
        <v>868</v>
      </c>
      <c r="S94" t="s">
        <v>869</v>
      </c>
      <c r="U94" t="s">
        <v>870</v>
      </c>
      <c r="V94" t="s">
        <v>178</v>
      </c>
      <c r="W94" t="s">
        <v>584</v>
      </c>
      <c r="X94" t="s">
        <v>220</v>
      </c>
      <c r="Y94" t="s">
        <v>285</v>
      </c>
      <c r="Z94" t="s">
        <v>355</v>
      </c>
      <c r="AA94">
        <v>13</v>
      </c>
      <c r="AB94" t="s">
        <v>182</v>
      </c>
      <c r="AC94" t="s">
        <v>863</v>
      </c>
      <c r="AD94" t="s">
        <v>2</v>
      </c>
      <c r="AE94" s="39" t="s">
        <v>210</v>
      </c>
      <c r="AF94" t="s">
        <v>497</v>
      </c>
      <c r="AG94" t="s">
        <v>871</v>
      </c>
      <c r="AH94" t="s">
        <v>380</v>
      </c>
      <c r="AI94" t="s">
        <v>187</v>
      </c>
      <c r="AJ94" t="s">
        <v>221</v>
      </c>
      <c r="AK94" t="s">
        <v>263</v>
      </c>
      <c r="AL94" t="s">
        <v>3</v>
      </c>
    </row>
    <row r="95" spans="3:39" x14ac:dyDescent="0.2">
      <c r="C95">
        <v>500000093</v>
      </c>
      <c r="E95" t="str">
        <f t="shared" si="6"/>
        <v>辻  晴太(中1)</v>
      </c>
      <c r="F95" t="str">
        <f t="shared" si="9"/>
        <v>ﾂｼﾞ ﾊﾙﾀ</v>
      </c>
      <c r="G95" t="str">
        <f t="shared" si="7"/>
        <v>TSUJI Haruta(08)</v>
      </c>
      <c r="H95">
        <f t="shared" si="10"/>
        <v>1</v>
      </c>
      <c r="I95">
        <v>50</v>
      </c>
      <c r="J95">
        <f>IF(AC95="","500001",VLOOKUP(AC95,[2]shozoku!$A:$B,2,0))</f>
        <v>500016</v>
      </c>
      <c r="K95" t="str">
        <f>IF(AD95="","",VLOOKUP(AD95,[2]種目コード!$A:$B,2,0)&amp;IF(AF95="",""," "&amp;"0"&amp;AE95&amp;AF95&amp;AG95))</f>
        <v>00230 0001246</v>
      </c>
      <c r="L95" t="str">
        <f>IF(AH95="","",VLOOKUP(AH95,[2]種目コード!$A:$B,2,0)&amp;IF(AJ95="",""," "&amp;"0"&amp;AI95&amp;AJ95&amp;AK95))</f>
        <v>07320 00525</v>
      </c>
      <c r="M95" t="str">
        <f t="shared" si="8"/>
        <v>00231</v>
      </c>
      <c r="N95" t="str">
        <f t="shared" si="8"/>
        <v>07321</v>
      </c>
      <c r="O95" t="s">
        <v>872</v>
      </c>
      <c r="P95" t="s">
        <v>873</v>
      </c>
      <c r="Q95" t="s">
        <v>874</v>
      </c>
      <c r="R95" t="s">
        <v>875</v>
      </c>
      <c r="S95" t="s">
        <v>876</v>
      </c>
      <c r="T95" t="s">
        <v>877</v>
      </c>
      <c r="U95" t="s">
        <v>878</v>
      </c>
      <c r="V95" t="s">
        <v>178</v>
      </c>
      <c r="W95" t="s">
        <v>584</v>
      </c>
      <c r="X95" t="s">
        <v>247</v>
      </c>
      <c r="Y95" t="s">
        <v>181</v>
      </c>
      <c r="Z95" t="s">
        <v>402</v>
      </c>
      <c r="AA95">
        <v>13</v>
      </c>
      <c r="AB95" t="s">
        <v>182</v>
      </c>
      <c r="AC95" t="s">
        <v>863</v>
      </c>
      <c r="AD95" t="s">
        <v>1</v>
      </c>
      <c r="AE95" s="39" t="s">
        <v>210</v>
      </c>
      <c r="AF95" t="s">
        <v>181</v>
      </c>
      <c r="AG95" t="s">
        <v>879</v>
      </c>
      <c r="AH95" t="s">
        <v>9</v>
      </c>
      <c r="AJ95" t="s">
        <v>880</v>
      </c>
      <c r="AK95" t="s">
        <v>186</v>
      </c>
      <c r="AL95" t="s">
        <v>3</v>
      </c>
    </row>
    <row r="96" spans="3:39" x14ac:dyDescent="0.2">
      <c r="C96">
        <v>500000094</v>
      </c>
      <c r="E96" t="str">
        <f t="shared" si="6"/>
        <v>中尾  悠太(中1)</v>
      </c>
      <c r="F96" t="str">
        <f t="shared" si="9"/>
        <v>ﾅｶｵ ﾕｳﾀ</v>
      </c>
      <c r="G96" t="str">
        <f t="shared" si="7"/>
        <v>NAKAO Yuta(08)</v>
      </c>
      <c r="H96">
        <f t="shared" si="10"/>
        <v>1</v>
      </c>
      <c r="I96">
        <v>50</v>
      </c>
      <c r="J96">
        <f>IF(AC96="","500001",VLOOKUP(AC96,[2]shozoku!$A:$B,2,0))</f>
        <v>500016</v>
      </c>
      <c r="K96" t="str">
        <f>IF(AD96="","",VLOOKUP(AD96,[2]種目コード!$A:$B,2,0)&amp;IF(AF96="",""," "&amp;"0"&amp;AE96&amp;AF96&amp;AG96))</f>
        <v>00520 0005215</v>
      </c>
      <c r="L96" t="str">
        <f>IF(AH96="","",VLOOKUP(AH96,[2]種目コード!$A:$B,2,0)&amp;IF(AJ96="",""," "&amp;"0"&amp;AI96&amp;AJ96&amp;AK96))</f>
        <v/>
      </c>
      <c r="M96" t="str">
        <f t="shared" si="8"/>
        <v>00521</v>
      </c>
      <c r="N96" t="str">
        <f t="shared" si="8"/>
        <v/>
      </c>
      <c r="O96" t="s">
        <v>881</v>
      </c>
      <c r="P96" t="s">
        <v>882</v>
      </c>
      <c r="Q96" t="s">
        <v>883</v>
      </c>
      <c r="R96" t="s">
        <v>360</v>
      </c>
      <c r="S96" t="s">
        <v>884</v>
      </c>
      <c r="T96" t="s">
        <v>362</v>
      </c>
      <c r="U96" t="s">
        <v>885</v>
      </c>
      <c r="V96" t="s">
        <v>178</v>
      </c>
      <c r="W96">
        <v>2008</v>
      </c>
      <c r="Z96" t="s">
        <v>402</v>
      </c>
      <c r="AA96">
        <v>12</v>
      </c>
      <c r="AB96" t="s">
        <v>182</v>
      </c>
      <c r="AC96" t="s">
        <v>863</v>
      </c>
      <c r="AD96" t="s">
        <v>372</v>
      </c>
      <c r="AE96" s="39" t="s">
        <v>210</v>
      </c>
      <c r="AF96" t="s">
        <v>864</v>
      </c>
      <c r="AG96" t="s">
        <v>560</v>
      </c>
      <c r="AL96" t="s">
        <v>3</v>
      </c>
    </row>
    <row r="97" spans="3:38" x14ac:dyDescent="0.2">
      <c r="C97">
        <v>500000095</v>
      </c>
      <c r="E97" t="str">
        <f t="shared" si="6"/>
        <v>浅野  芹迦(中1)</v>
      </c>
      <c r="F97" t="str">
        <f t="shared" si="9"/>
        <v>ｱｻﾉ ｾﾘｶ</v>
      </c>
      <c r="G97" t="str">
        <f t="shared" si="7"/>
        <v>ASANO Serika(09)</v>
      </c>
      <c r="H97">
        <f t="shared" si="10"/>
        <v>1</v>
      </c>
      <c r="I97">
        <v>50</v>
      </c>
      <c r="J97">
        <f>IF(AC97="","500001",VLOOKUP(AC97,[2]shozoku!$A:$B,2,0))</f>
        <v>500016</v>
      </c>
      <c r="K97" t="str">
        <f>IF(AD97="","",VLOOKUP(AD97,[2]種目コード!$A:$B,2,0)&amp;IF(AF97="",""," "&amp;"0"&amp;AE97&amp;AF97&amp;AG97))</f>
        <v>00230</v>
      </c>
      <c r="L97" t="str">
        <f>IF(AH97="","",VLOOKUP(AH97,[2]種目コード!$A:$B,2,0)&amp;IF(AJ97="",""," "&amp;"0"&amp;AI97&amp;AJ97&amp;AK97))</f>
        <v/>
      </c>
      <c r="M97" t="str">
        <f t="shared" si="8"/>
        <v>00231</v>
      </c>
      <c r="N97" t="str">
        <f t="shared" si="8"/>
        <v/>
      </c>
      <c r="O97" t="s">
        <v>865</v>
      </c>
      <c r="P97" t="s">
        <v>886</v>
      </c>
      <c r="Q97" t="s">
        <v>867</v>
      </c>
      <c r="R97" t="s">
        <v>887</v>
      </c>
      <c r="S97" t="s">
        <v>869</v>
      </c>
      <c r="T97" t="s">
        <v>888</v>
      </c>
      <c r="U97" t="s">
        <v>889</v>
      </c>
      <c r="V97" t="s">
        <v>178</v>
      </c>
      <c r="W97" t="s">
        <v>573</v>
      </c>
      <c r="X97" t="s">
        <v>220</v>
      </c>
      <c r="Y97" t="s">
        <v>285</v>
      </c>
      <c r="Z97" t="s">
        <v>402</v>
      </c>
      <c r="AA97">
        <v>12</v>
      </c>
      <c r="AB97" t="s">
        <v>182</v>
      </c>
      <c r="AC97" t="s">
        <v>863</v>
      </c>
      <c r="AD97" t="s">
        <v>1</v>
      </c>
      <c r="AL97" t="s">
        <v>3</v>
      </c>
    </row>
    <row r="98" spans="3:38" x14ac:dyDescent="0.2">
      <c r="C98">
        <v>500000096</v>
      </c>
      <c r="E98" t="str">
        <f t="shared" si="6"/>
        <v>浅野  藍芹(中1)</v>
      </c>
      <c r="F98" t="str">
        <f t="shared" si="9"/>
        <v>ｱｻﾉ ｱｲｾ</v>
      </c>
      <c r="G98" t="str">
        <f t="shared" si="7"/>
        <v>ASANO Aise(09)</v>
      </c>
      <c r="H98">
        <f t="shared" si="10"/>
        <v>1</v>
      </c>
      <c r="I98">
        <v>50</v>
      </c>
      <c r="J98">
        <f>IF(AC98="","500001",VLOOKUP(AC98,[2]shozoku!$A:$B,2,0))</f>
        <v>500016</v>
      </c>
      <c r="K98" t="str">
        <f>IF(AD98="","",VLOOKUP(AD98,[2]種目コード!$A:$B,2,0)&amp;IF(AF98="",""," "&amp;"0"&amp;AE98&amp;AF98&amp;AG98))</f>
        <v>00230</v>
      </c>
      <c r="L98" t="str">
        <f>IF(AH98="","",VLOOKUP(AH98,[2]種目コード!$A:$B,2,0)&amp;IF(AJ98="",""," "&amp;"0"&amp;AI98&amp;AJ98&amp;AK98))</f>
        <v/>
      </c>
      <c r="M98" t="str">
        <f t="shared" si="8"/>
        <v>00231</v>
      </c>
      <c r="N98" t="str">
        <f t="shared" si="8"/>
        <v/>
      </c>
      <c r="O98" t="s">
        <v>865</v>
      </c>
      <c r="P98" t="s">
        <v>890</v>
      </c>
      <c r="Q98" t="s">
        <v>867</v>
      </c>
      <c r="R98" t="s">
        <v>891</v>
      </c>
      <c r="S98" t="s">
        <v>869</v>
      </c>
      <c r="T98" t="s">
        <v>892</v>
      </c>
      <c r="U98" t="s">
        <v>893</v>
      </c>
      <c r="V98" t="s">
        <v>178</v>
      </c>
      <c r="W98" t="s">
        <v>573</v>
      </c>
      <c r="X98" t="s">
        <v>220</v>
      </c>
      <c r="Y98" t="s">
        <v>285</v>
      </c>
      <c r="Z98" t="s">
        <v>402</v>
      </c>
      <c r="AA98">
        <v>12</v>
      </c>
      <c r="AB98" t="s">
        <v>182</v>
      </c>
      <c r="AC98" t="s">
        <v>863</v>
      </c>
      <c r="AD98" t="s">
        <v>1</v>
      </c>
      <c r="AL98" t="s">
        <v>3</v>
      </c>
    </row>
    <row r="99" spans="3:38" x14ac:dyDescent="0.2">
      <c r="C99">
        <v>500000097</v>
      </c>
      <c r="E99" t="str">
        <f t="shared" si="6"/>
        <v>花井  陽歩(中3)</v>
      </c>
      <c r="F99" t="str">
        <f t="shared" si="9"/>
        <v>ﾊﾅｲ ﾋﾎ</v>
      </c>
      <c r="G99" t="str">
        <f t="shared" si="7"/>
        <v>HANAI Hiho(06)</v>
      </c>
      <c r="H99">
        <f t="shared" si="10"/>
        <v>2</v>
      </c>
      <c r="I99">
        <v>50</v>
      </c>
      <c r="J99">
        <f>IF(AC99="","500001",VLOOKUP(AC99,[2]shozoku!$A:$B,2,0))</f>
        <v>500016</v>
      </c>
      <c r="K99" t="str">
        <f>IF(AD99="","",VLOOKUP(AD99,[2]種目コード!$A:$B,2,0)&amp;IF(AF99="",""," "&amp;"0"&amp;AE99&amp;AF99&amp;AG99))</f>
        <v>00230</v>
      </c>
      <c r="L99" t="str">
        <f>IF(AH99="","",VLOOKUP(AH99,[2]種目コード!$A:$B,2,0)&amp;IF(AJ99="",""," "&amp;"0"&amp;AI99&amp;AJ99&amp;AK99))</f>
        <v/>
      </c>
      <c r="M99" t="str">
        <f t="shared" si="8"/>
        <v>00231</v>
      </c>
      <c r="N99" t="str">
        <f t="shared" si="8"/>
        <v/>
      </c>
      <c r="O99" t="s">
        <v>894</v>
      </c>
      <c r="P99" t="s">
        <v>895</v>
      </c>
      <c r="Q99" t="s">
        <v>896</v>
      </c>
      <c r="R99" t="s">
        <v>897</v>
      </c>
      <c r="S99" t="s">
        <v>898</v>
      </c>
      <c r="T99" t="s">
        <v>899</v>
      </c>
      <c r="U99" t="s">
        <v>900</v>
      </c>
      <c r="V99" t="s">
        <v>433</v>
      </c>
      <c r="W99" t="s">
        <v>901</v>
      </c>
      <c r="X99" t="s">
        <v>247</v>
      </c>
      <c r="Y99" t="s">
        <v>186</v>
      </c>
      <c r="Z99" t="s">
        <v>330</v>
      </c>
      <c r="AA99">
        <v>15</v>
      </c>
      <c r="AB99" t="s">
        <v>182</v>
      </c>
      <c r="AC99" t="s">
        <v>863</v>
      </c>
      <c r="AD99" t="s">
        <v>1</v>
      </c>
    </row>
    <row r="100" spans="3:38" x14ac:dyDescent="0.2">
      <c r="C100">
        <v>500000098</v>
      </c>
      <c r="E100" t="str">
        <f t="shared" si="6"/>
        <v>谷浦  花怜(中3)</v>
      </c>
      <c r="F100" t="str">
        <f t="shared" si="9"/>
        <v>ﾀﾆｳﾗ ｶﾘﾝ</v>
      </c>
      <c r="G100" t="str">
        <f t="shared" si="7"/>
        <v>TANIURA Karin(06)</v>
      </c>
      <c r="H100">
        <f t="shared" si="10"/>
        <v>2</v>
      </c>
      <c r="I100">
        <v>50</v>
      </c>
      <c r="J100">
        <f>IF(AC100="","500001",VLOOKUP(AC100,[2]shozoku!$A:$B,2,0))</f>
        <v>500016</v>
      </c>
      <c r="K100" t="str">
        <f>IF(AD100="","",VLOOKUP(AD100,[2]種目コード!$A:$B,2,0)&amp;IF(AF100="",""," "&amp;"0"&amp;AE100&amp;AF100&amp;AG100))</f>
        <v>07320 0000461</v>
      </c>
      <c r="L100" t="str">
        <f>IF(AH100="","",VLOOKUP(AH100,[2]種目コード!$A:$B,2,0)&amp;IF(AJ100="",""," "&amp;"0"&amp;AI100&amp;AJ100&amp;AK100))</f>
        <v/>
      </c>
      <c r="M100" t="str">
        <f t="shared" si="8"/>
        <v>07321</v>
      </c>
      <c r="N100" t="str">
        <f t="shared" si="8"/>
        <v/>
      </c>
      <c r="O100" t="s">
        <v>902</v>
      </c>
      <c r="P100" t="s">
        <v>903</v>
      </c>
      <c r="Q100" t="s">
        <v>904</v>
      </c>
      <c r="R100" t="s">
        <v>905</v>
      </c>
      <c r="S100" t="s">
        <v>906</v>
      </c>
      <c r="T100" t="s">
        <v>907</v>
      </c>
      <c r="U100" t="s">
        <v>908</v>
      </c>
      <c r="V100" t="s">
        <v>433</v>
      </c>
      <c r="W100" t="s">
        <v>901</v>
      </c>
      <c r="X100" t="s">
        <v>196</v>
      </c>
      <c r="Y100" t="s">
        <v>559</v>
      </c>
      <c r="Z100" t="s">
        <v>330</v>
      </c>
      <c r="AA100">
        <v>14</v>
      </c>
      <c r="AB100" t="s">
        <v>182</v>
      </c>
      <c r="AC100" t="s">
        <v>863</v>
      </c>
      <c r="AD100" t="s">
        <v>9</v>
      </c>
      <c r="AE100" t="s">
        <v>187</v>
      </c>
      <c r="AF100" t="s">
        <v>791</v>
      </c>
      <c r="AG100" t="s">
        <v>909</v>
      </c>
    </row>
    <row r="101" spans="3:38" x14ac:dyDescent="0.2">
      <c r="C101">
        <v>500000099</v>
      </c>
      <c r="E101" t="str">
        <f t="shared" si="6"/>
        <v>内藤  千里(中3)</v>
      </c>
      <c r="F101" t="str">
        <f t="shared" si="9"/>
        <v>ﾅｲﾄｳ ｾﾝﾘ</v>
      </c>
      <c r="G101" t="str">
        <f t="shared" si="7"/>
        <v>NAITO Senri(06)</v>
      </c>
      <c r="H101">
        <f t="shared" si="10"/>
        <v>2</v>
      </c>
      <c r="I101">
        <v>50</v>
      </c>
      <c r="J101">
        <f>IF(AC101="","500001",VLOOKUP(AC101,[2]shozoku!$A:$B,2,0))</f>
        <v>500016</v>
      </c>
      <c r="K101" t="str">
        <f>IF(AD101="","",VLOOKUP(AD101,[2]種目コード!$A:$B,2,0)&amp;IF(AF101="",""," "&amp;"0"&amp;AE101&amp;AF101&amp;AG101))</f>
        <v>00240</v>
      </c>
      <c r="L101" t="str">
        <f>IF(AH101="","",VLOOKUP(AH101,[2]種目コード!$A:$B,2,0)&amp;IF(AJ101="",""," "&amp;"0"&amp;AI101&amp;AJ101&amp;AK101))</f>
        <v>07320</v>
      </c>
      <c r="M101" t="str">
        <f t="shared" si="8"/>
        <v>00241</v>
      </c>
      <c r="N101" t="str">
        <f t="shared" si="8"/>
        <v>07321</v>
      </c>
      <c r="O101" t="s">
        <v>910</v>
      </c>
      <c r="P101" t="s">
        <v>911</v>
      </c>
      <c r="Q101" t="s">
        <v>912</v>
      </c>
      <c r="R101" t="s">
        <v>913</v>
      </c>
      <c r="S101" t="s">
        <v>914</v>
      </c>
      <c r="T101" t="s">
        <v>915</v>
      </c>
      <c r="U101" t="s">
        <v>916</v>
      </c>
      <c r="V101" t="s">
        <v>433</v>
      </c>
      <c r="W101" t="s">
        <v>901</v>
      </c>
      <c r="X101" t="s">
        <v>520</v>
      </c>
      <c r="Y101" t="s">
        <v>285</v>
      </c>
      <c r="Z101" t="s">
        <v>330</v>
      </c>
      <c r="AA101">
        <v>15</v>
      </c>
      <c r="AB101" t="s">
        <v>182</v>
      </c>
      <c r="AC101" t="s">
        <v>863</v>
      </c>
      <c r="AD101" t="s">
        <v>2</v>
      </c>
      <c r="AH101" t="s">
        <v>9</v>
      </c>
    </row>
    <row r="102" spans="3:38" x14ac:dyDescent="0.2">
      <c r="C102">
        <v>500000100</v>
      </c>
      <c r="E102" t="str">
        <f t="shared" si="6"/>
        <v>平井  菜結(中2)</v>
      </c>
      <c r="F102" t="str">
        <f t="shared" si="9"/>
        <v>ﾋﾗｲ ﾅﾕ</v>
      </c>
      <c r="G102" t="str">
        <f t="shared" si="7"/>
        <v>HIRAI Nayu(07)</v>
      </c>
      <c r="H102">
        <f t="shared" si="10"/>
        <v>2</v>
      </c>
      <c r="I102">
        <v>50</v>
      </c>
      <c r="J102">
        <f>IF(AC102="","500001",VLOOKUP(AC102,[2]shozoku!$A:$B,2,0))</f>
        <v>500016</v>
      </c>
      <c r="K102" t="str">
        <f>IF(AD102="","",VLOOKUP(AD102,[2]種目コード!$A:$B,2,0)&amp;IF(AF102="",""," "&amp;"0"&amp;AE102&amp;AF102&amp;AG102))</f>
        <v>00240 0001316</v>
      </c>
      <c r="L102" t="str">
        <f>IF(AH102="","",VLOOKUP(AH102,[2]種目コード!$A:$B,2,0)&amp;IF(AJ102="",""," "&amp;"0"&amp;AI102&amp;AJ102&amp;AK102))</f>
        <v>00320 0002763</v>
      </c>
      <c r="M102" t="str">
        <f t="shared" si="8"/>
        <v>00241</v>
      </c>
      <c r="N102" t="str">
        <f t="shared" si="8"/>
        <v>00321</v>
      </c>
      <c r="O102" t="s">
        <v>917</v>
      </c>
      <c r="P102" t="s">
        <v>918</v>
      </c>
      <c r="Q102" t="s">
        <v>919</v>
      </c>
      <c r="R102" t="s">
        <v>920</v>
      </c>
      <c r="S102" t="s">
        <v>921</v>
      </c>
      <c r="T102" t="s">
        <v>922</v>
      </c>
      <c r="U102" t="s">
        <v>908</v>
      </c>
      <c r="V102" t="s">
        <v>433</v>
      </c>
      <c r="W102" t="s">
        <v>496</v>
      </c>
      <c r="X102" t="s">
        <v>715</v>
      </c>
      <c r="Y102" t="s">
        <v>701</v>
      </c>
      <c r="Z102" t="s">
        <v>355</v>
      </c>
      <c r="AA102">
        <v>14</v>
      </c>
      <c r="AB102" t="s">
        <v>182</v>
      </c>
      <c r="AC102" t="s">
        <v>863</v>
      </c>
      <c r="AD102" t="s">
        <v>2</v>
      </c>
      <c r="AE102" t="s">
        <v>187</v>
      </c>
      <c r="AF102" t="s">
        <v>497</v>
      </c>
      <c r="AG102" t="s">
        <v>285</v>
      </c>
      <c r="AH102" t="s">
        <v>380</v>
      </c>
      <c r="AI102" t="s">
        <v>187</v>
      </c>
      <c r="AJ102" t="s">
        <v>542</v>
      </c>
      <c r="AK102" t="s">
        <v>923</v>
      </c>
      <c r="AL102" t="s">
        <v>3</v>
      </c>
    </row>
    <row r="103" spans="3:38" x14ac:dyDescent="0.2">
      <c r="C103">
        <v>500000101</v>
      </c>
      <c r="E103" t="str">
        <f t="shared" si="6"/>
        <v>山本  真由(中2)</v>
      </c>
      <c r="F103" t="str">
        <f t="shared" si="9"/>
        <v>ﾔﾏﾓﾄ ﾏﾕ</v>
      </c>
      <c r="G103" t="str">
        <f t="shared" si="7"/>
        <v>YAMAMOTO Mayu(08)</v>
      </c>
      <c r="H103">
        <f t="shared" si="10"/>
        <v>2</v>
      </c>
      <c r="I103">
        <v>50</v>
      </c>
      <c r="J103">
        <f>IF(AC103="","500001",VLOOKUP(AC103,[2]shozoku!$A:$B,2,0))</f>
        <v>500016</v>
      </c>
      <c r="K103" t="str">
        <f>IF(AD103="","",VLOOKUP(AD103,[2]種目コード!$A:$B,2,0)&amp;IF(AF103="",""," "&amp;"0"&amp;AE103&amp;AF103&amp;AG103))</f>
        <v>00240 0001425</v>
      </c>
      <c r="L103" t="str">
        <f>IF(AH103="","",VLOOKUP(AH103,[2]種目コード!$A:$B,2,0)&amp;IF(AJ103="",""," "&amp;"0"&amp;AI103&amp;AJ103&amp;AK103))</f>
        <v>07320 00428</v>
      </c>
      <c r="M103" t="str">
        <f t="shared" si="8"/>
        <v>00241</v>
      </c>
      <c r="N103" t="str">
        <f t="shared" si="8"/>
        <v>07321</v>
      </c>
      <c r="O103" t="s">
        <v>924</v>
      </c>
      <c r="P103" t="s">
        <v>925</v>
      </c>
      <c r="Q103" t="s">
        <v>926</v>
      </c>
      <c r="R103" t="s">
        <v>927</v>
      </c>
      <c r="S103" t="s">
        <v>928</v>
      </c>
      <c r="T103" t="s">
        <v>929</v>
      </c>
      <c r="U103" t="s">
        <v>930</v>
      </c>
      <c r="V103" t="s">
        <v>433</v>
      </c>
      <c r="W103" t="s">
        <v>584</v>
      </c>
      <c r="X103" t="s">
        <v>767</v>
      </c>
      <c r="Y103" t="s">
        <v>263</v>
      </c>
      <c r="Z103" t="s">
        <v>355</v>
      </c>
      <c r="AA103">
        <v>13</v>
      </c>
      <c r="AB103" t="s">
        <v>182</v>
      </c>
      <c r="AC103" t="s">
        <v>863</v>
      </c>
      <c r="AD103" t="s">
        <v>2</v>
      </c>
      <c r="AE103" t="s">
        <v>187</v>
      </c>
      <c r="AF103" t="s">
        <v>263</v>
      </c>
      <c r="AG103" t="s">
        <v>186</v>
      </c>
      <c r="AH103" t="s">
        <v>9</v>
      </c>
      <c r="AJ103" t="s">
        <v>791</v>
      </c>
      <c r="AK103" t="s">
        <v>221</v>
      </c>
      <c r="AL103" t="s">
        <v>3</v>
      </c>
    </row>
    <row r="104" spans="3:38" x14ac:dyDescent="0.2">
      <c r="C104">
        <v>500000102</v>
      </c>
      <c r="E104" t="str">
        <f t="shared" si="6"/>
        <v>篠澤  都(中1)</v>
      </c>
      <c r="F104" t="str">
        <f t="shared" si="9"/>
        <v>ｼﾉｻﾞﾜ ﾐﾔｺ</v>
      </c>
      <c r="G104" t="str">
        <f t="shared" si="7"/>
        <v>SHINOZAWA Miyako(09)</v>
      </c>
      <c r="H104">
        <f t="shared" si="10"/>
        <v>2</v>
      </c>
      <c r="I104">
        <v>50</v>
      </c>
      <c r="J104">
        <f>IF(AC104="","500001",VLOOKUP(AC104,[2]shozoku!$A:$B,2,0))</f>
        <v>500016</v>
      </c>
      <c r="K104" t="str">
        <f>IF(AD104="","",VLOOKUP(AD104,[2]種目コード!$A:$B,2,0)&amp;IF(AF104="",""," "&amp;"0"&amp;AE104&amp;AF104&amp;AG104))</f>
        <v>07320 0000300</v>
      </c>
      <c r="L104" t="str">
        <f>IF(AH104="","",VLOOKUP(AH104,[2]種目コード!$A:$B,2,0)&amp;IF(AJ104="",""," "&amp;"0"&amp;AI104&amp;AJ104&amp;AK104))</f>
        <v/>
      </c>
      <c r="M104" t="str">
        <f t="shared" si="8"/>
        <v>07321</v>
      </c>
      <c r="N104" t="str">
        <f t="shared" si="8"/>
        <v/>
      </c>
      <c r="O104" t="s">
        <v>931</v>
      </c>
      <c r="P104" t="s">
        <v>932</v>
      </c>
      <c r="Q104" t="s">
        <v>933</v>
      </c>
      <c r="R104" t="s">
        <v>934</v>
      </c>
      <c r="S104" t="s">
        <v>935</v>
      </c>
      <c r="T104" t="s">
        <v>936</v>
      </c>
      <c r="U104" t="s">
        <v>937</v>
      </c>
      <c r="V104" t="s">
        <v>433</v>
      </c>
      <c r="W104" t="s">
        <v>573</v>
      </c>
      <c r="X104" t="s">
        <v>220</v>
      </c>
      <c r="Y104" t="s">
        <v>598</v>
      </c>
      <c r="Z104" t="s">
        <v>402</v>
      </c>
      <c r="AA104">
        <v>13</v>
      </c>
      <c r="AB104" t="s">
        <v>182</v>
      </c>
      <c r="AC104" t="s">
        <v>863</v>
      </c>
      <c r="AD104" t="s">
        <v>9</v>
      </c>
      <c r="AE104" t="s">
        <v>187</v>
      </c>
      <c r="AF104" t="s">
        <v>295</v>
      </c>
      <c r="AG104" t="s">
        <v>187</v>
      </c>
      <c r="AL104" t="s">
        <v>3</v>
      </c>
    </row>
    <row r="105" spans="3:38" x14ac:dyDescent="0.2">
      <c r="C105">
        <v>500000103</v>
      </c>
      <c r="E105" t="str">
        <f t="shared" si="6"/>
        <v>池田  夏埜(中1)</v>
      </c>
      <c r="F105" t="str">
        <f t="shared" si="9"/>
        <v>ｲｹﾀﾞ ｶﾉ</v>
      </c>
      <c r="G105" t="str">
        <f t="shared" si="7"/>
        <v>IKEDA Kano(08)</v>
      </c>
      <c r="H105">
        <f t="shared" si="10"/>
        <v>2</v>
      </c>
      <c r="I105">
        <v>50</v>
      </c>
      <c r="J105">
        <f>IF(AC105="","500001",VLOOKUP(AC105,[2]shozoku!$A:$B,2,0))</f>
        <v>500016</v>
      </c>
      <c r="K105" t="str">
        <f>IF(AD105="","",VLOOKUP(AD105,[2]種目コード!$A:$B,2,0)&amp;IF(AF105="",""," "&amp;"0"&amp;AE105&amp;AF105&amp;AG105))</f>
        <v>00230 0001412</v>
      </c>
      <c r="L105" t="str">
        <f>IF(AH105="","",VLOOKUP(AH105,[2]種目コード!$A:$B,2,0)&amp;IF(AJ105="",""," "&amp;"0"&amp;AI105&amp;AJ105&amp;AK105))</f>
        <v/>
      </c>
      <c r="M105" t="str">
        <f t="shared" si="8"/>
        <v>00231</v>
      </c>
      <c r="N105" t="str">
        <f t="shared" si="8"/>
        <v/>
      </c>
      <c r="O105" t="s">
        <v>341</v>
      </c>
      <c r="P105" t="s">
        <v>938</v>
      </c>
      <c r="Q105" t="s">
        <v>343</v>
      </c>
      <c r="R105" t="s">
        <v>367</v>
      </c>
      <c r="S105" t="s">
        <v>939</v>
      </c>
      <c r="T105" t="s">
        <v>369</v>
      </c>
      <c r="U105" t="s">
        <v>940</v>
      </c>
      <c r="V105" t="s">
        <v>433</v>
      </c>
      <c r="W105" t="s">
        <v>584</v>
      </c>
      <c r="X105" t="s">
        <v>559</v>
      </c>
      <c r="Y105" t="s">
        <v>180</v>
      </c>
      <c r="Z105" t="s">
        <v>402</v>
      </c>
      <c r="AA105">
        <v>13</v>
      </c>
      <c r="AB105" t="s">
        <v>182</v>
      </c>
      <c r="AC105" t="s">
        <v>863</v>
      </c>
      <c r="AD105" t="s">
        <v>1</v>
      </c>
      <c r="AE105" t="s">
        <v>187</v>
      </c>
      <c r="AF105" t="s">
        <v>263</v>
      </c>
      <c r="AG105" t="s">
        <v>181</v>
      </c>
      <c r="AL105" t="s">
        <v>3</v>
      </c>
    </row>
    <row r="106" spans="3:38" x14ac:dyDescent="0.2">
      <c r="C106">
        <v>500000104</v>
      </c>
      <c r="E106" t="str">
        <f t="shared" si="6"/>
        <v>金子  ひなの(中1)</v>
      </c>
      <c r="F106" t="str">
        <f t="shared" si="9"/>
        <v>ｶﾈｺ ﾋﾅﾉ</v>
      </c>
      <c r="G106" t="str">
        <f t="shared" si="7"/>
        <v>KANEKO Hinano(09)</v>
      </c>
      <c r="H106">
        <f t="shared" si="10"/>
        <v>2</v>
      </c>
      <c r="I106">
        <v>50</v>
      </c>
      <c r="J106">
        <f>IF(AC106="","500001",VLOOKUP(AC106,[2]shozoku!$A:$B,2,0))</f>
        <v>500016</v>
      </c>
      <c r="K106" t="str">
        <f>IF(AD106="","",VLOOKUP(AD106,[2]種目コード!$A:$B,2,0)&amp;IF(AF106="",""," "&amp;"0"&amp;AE106&amp;AF106&amp;AG106))</f>
        <v>00230 0001587</v>
      </c>
      <c r="L106" t="str">
        <f>IF(AH106="","",VLOOKUP(AH106,[2]種目コード!$A:$B,2,0)&amp;IF(AJ106="",""," "&amp;"0"&amp;AI106&amp;AJ106&amp;AK106))</f>
        <v/>
      </c>
      <c r="M106" t="str">
        <f t="shared" si="8"/>
        <v>00231</v>
      </c>
      <c r="N106" t="str">
        <f t="shared" si="8"/>
        <v/>
      </c>
      <c r="O106" t="s">
        <v>941</v>
      </c>
      <c r="P106" t="s">
        <v>942</v>
      </c>
      <c r="Q106" t="s">
        <v>943</v>
      </c>
      <c r="R106" t="s">
        <v>944</v>
      </c>
      <c r="S106" t="s">
        <v>945</v>
      </c>
      <c r="T106" t="s">
        <v>946</v>
      </c>
      <c r="U106" t="s">
        <v>947</v>
      </c>
      <c r="V106" t="s">
        <v>433</v>
      </c>
      <c r="W106" t="s">
        <v>573</v>
      </c>
      <c r="X106" t="s">
        <v>767</v>
      </c>
      <c r="Y106" t="s">
        <v>701</v>
      </c>
      <c r="Z106" t="s">
        <v>402</v>
      </c>
      <c r="AA106">
        <v>12</v>
      </c>
      <c r="AB106" t="s">
        <v>182</v>
      </c>
      <c r="AC106" t="s">
        <v>863</v>
      </c>
      <c r="AD106" t="s">
        <v>1</v>
      </c>
      <c r="AE106" t="s">
        <v>187</v>
      </c>
      <c r="AF106" t="s">
        <v>560</v>
      </c>
      <c r="AG106" t="s">
        <v>948</v>
      </c>
    </row>
    <row r="107" spans="3:38" x14ac:dyDescent="0.2">
      <c r="C107">
        <v>500000105</v>
      </c>
      <c r="E107" t="str">
        <f t="shared" si="6"/>
        <v>近澤  凜音(中1)</v>
      </c>
      <c r="F107" t="str">
        <f t="shared" si="9"/>
        <v>ﾁｶｻﾞﾜ ﾘﾄ</v>
      </c>
      <c r="G107" t="str">
        <f t="shared" si="7"/>
        <v>CHIKAZAWA Rito(08)</v>
      </c>
      <c r="H107">
        <f t="shared" si="10"/>
        <v>2</v>
      </c>
      <c r="I107">
        <v>50</v>
      </c>
      <c r="J107">
        <f>IF(AC107="","500001",VLOOKUP(AC107,[2]shozoku!$A:$B,2,0))</f>
        <v>500016</v>
      </c>
      <c r="K107" t="str">
        <f>IF(AD107="","",VLOOKUP(AD107,[2]種目コード!$A:$B,2,0)&amp;IF(AF107="",""," "&amp;"0"&amp;AE107&amp;AF107&amp;AG107))</f>
        <v>00230 0001491</v>
      </c>
      <c r="L107" t="str">
        <f>IF(AH107="","",VLOOKUP(AH107,[2]種目コード!$A:$B,2,0)&amp;IF(AJ107="",""," "&amp;"0"&amp;AI107&amp;AJ107&amp;AK107))</f>
        <v/>
      </c>
      <c r="M107" t="str">
        <f t="shared" si="8"/>
        <v>00231</v>
      </c>
      <c r="N107" t="str">
        <f t="shared" si="8"/>
        <v/>
      </c>
      <c r="O107" t="s">
        <v>949</v>
      </c>
      <c r="P107" t="s">
        <v>950</v>
      </c>
      <c r="Q107" t="s">
        <v>951</v>
      </c>
      <c r="R107" t="s">
        <v>952</v>
      </c>
      <c r="S107" t="s">
        <v>953</v>
      </c>
      <c r="T107" t="s">
        <v>954</v>
      </c>
      <c r="U107" t="s">
        <v>955</v>
      </c>
      <c r="V107" t="s">
        <v>433</v>
      </c>
      <c r="W107" t="s">
        <v>584</v>
      </c>
      <c r="X107" t="s">
        <v>559</v>
      </c>
      <c r="Y107" t="s">
        <v>236</v>
      </c>
      <c r="Z107" t="s">
        <v>402</v>
      </c>
      <c r="AA107">
        <v>13</v>
      </c>
      <c r="AB107" t="s">
        <v>182</v>
      </c>
      <c r="AC107" t="s">
        <v>863</v>
      </c>
      <c r="AD107" t="s">
        <v>1</v>
      </c>
      <c r="AE107" t="s">
        <v>187</v>
      </c>
      <c r="AF107" t="s">
        <v>263</v>
      </c>
      <c r="AG107" t="s">
        <v>956</v>
      </c>
      <c r="AL107" t="s">
        <v>3</v>
      </c>
    </row>
    <row r="108" spans="3:38" x14ac:dyDescent="0.2">
      <c r="C108">
        <v>500000106</v>
      </c>
      <c r="E108" t="str">
        <f t="shared" si="6"/>
        <v>岡田  恵理(中1)</v>
      </c>
      <c r="F108" t="str">
        <f t="shared" si="9"/>
        <v>ｵｶﾀﾞ ｴﾘ</v>
      </c>
      <c r="G108" t="str">
        <f t="shared" si="7"/>
        <v>OKADA Eri(09)</v>
      </c>
      <c r="H108">
        <f t="shared" si="10"/>
        <v>2</v>
      </c>
      <c r="I108">
        <v>50</v>
      </c>
      <c r="J108">
        <f>IF(AC108="","500001",VLOOKUP(AC108,[2]shozoku!$A:$B,2,0))</f>
        <v>500016</v>
      </c>
      <c r="K108" t="str">
        <f>IF(AD108="","",VLOOKUP(AD108,[2]種目コード!$A:$B,2,0)&amp;IF(AF108="",""," "&amp;"0"&amp;AE108&amp;AF108&amp;AG108))</f>
        <v>00230 0001472</v>
      </c>
      <c r="L108" t="str">
        <f>IF(AH108="","",VLOOKUP(AH108,[2]種目コード!$A:$B,2,0)&amp;IF(AJ108="",""," "&amp;"0"&amp;AI108&amp;AJ108&amp;AK108))</f>
        <v/>
      </c>
      <c r="M108" t="str">
        <f t="shared" si="8"/>
        <v>00231</v>
      </c>
      <c r="N108" t="str">
        <f t="shared" si="8"/>
        <v/>
      </c>
      <c r="O108" t="s">
        <v>957</v>
      </c>
      <c r="P108" t="s">
        <v>958</v>
      </c>
      <c r="Q108" t="s">
        <v>959</v>
      </c>
      <c r="R108" t="s">
        <v>960</v>
      </c>
      <c r="S108" t="s">
        <v>961</v>
      </c>
      <c r="T108" t="s">
        <v>962</v>
      </c>
      <c r="U108" t="s">
        <v>963</v>
      </c>
      <c r="V108" t="s">
        <v>433</v>
      </c>
      <c r="W108" t="s">
        <v>573</v>
      </c>
      <c r="X108" t="s">
        <v>522</v>
      </c>
      <c r="Y108" t="s">
        <v>655</v>
      </c>
      <c r="Z108" t="s">
        <v>402</v>
      </c>
      <c r="AA108">
        <v>12</v>
      </c>
      <c r="AB108" t="s">
        <v>182</v>
      </c>
      <c r="AC108" t="s">
        <v>863</v>
      </c>
      <c r="AD108" t="s">
        <v>1</v>
      </c>
      <c r="AE108" t="s">
        <v>187</v>
      </c>
      <c r="AF108" t="s">
        <v>263</v>
      </c>
      <c r="AG108" t="s">
        <v>964</v>
      </c>
      <c r="AL108" t="s">
        <v>3</v>
      </c>
    </row>
    <row r="109" spans="3:38" x14ac:dyDescent="0.2">
      <c r="C109">
        <v>500000107</v>
      </c>
      <c r="E109" t="str">
        <f t="shared" si="6"/>
        <v>賀川  智行(中2)</v>
      </c>
      <c r="F109" t="str">
        <f t="shared" si="9"/>
        <v>ｶｶﾞﾜ ﾄﾓﾕｷ</v>
      </c>
      <c r="G109" t="str">
        <f t="shared" si="7"/>
        <v>KAGAWA Tomoyuki(07)</v>
      </c>
      <c r="H109">
        <f t="shared" si="10"/>
        <v>1</v>
      </c>
      <c r="I109">
        <v>50</v>
      </c>
      <c r="J109">
        <f>IF(AC109="","500001",VLOOKUP(AC109,[2]shozoku!$A:$B,2,0))</f>
        <v>500017</v>
      </c>
      <c r="K109" t="str">
        <f>IF(AD109="","",VLOOKUP(AD109,[2]種目コード!$A:$B,2,0)&amp;IF(AF109="",""," "&amp;"0"&amp;AE109&amp;AF109&amp;AG109))</f>
        <v>00240</v>
      </c>
      <c r="L109" t="str">
        <f>IF(AH109="","",VLOOKUP(AH109,[2]種目コード!$A:$B,2,0)&amp;IF(AJ109="",""," "&amp;"0"&amp;AI109&amp;AJ109&amp;AK109))</f>
        <v/>
      </c>
      <c r="M109" t="str">
        <f t="shared" si="8"/>
        <v>00241</v>
      </c>
      <c r="N109" t="str">
        <f t="shared" si="8"/>
        <v/>
      </c>
      <c r="O109" t="s">
        <v>965</v>
      </c>
      <c r="P109" t="s">
        <v>966</v>
      </c>
      <c r="Q109" t="s">
        <v>967</v>
      </c>
      <c r="R109" t="s">
        <v>968</v>
      </c>
      <c r="S109" t="s">
        <v>969</v>
      </c>
      <c r="T109" t="s">
        <v>970</v>
      </c>
      <c r="U109" t="s">
        <v>971</v>
      </c>
      <c r="V109" t="s">
        <v>178</v>
      </c>
      <c r="W109" t="s">
        <v>496</v>
      </c>
      <c r="X109" t="s">
        <v>247</v>
      </c>
      <c r="Y109" t="s">
        <v>522</v>
      </c>
      <c r="Z109" t="s">
        <v>355</v>
      </c>
      <c r="AA109">
        <v>14</v>
      </c>
      <c r="AB109" t="s">
        <v>182</v>
      </c>
      <c r="AC109" t="s">
        <v>972</v>
      </c>
      <c r="AD109" t="s">
        <v>2</v>
      </c>
    </row>
    <row r="110" spans="3:38" x14ac:dyDescent="0.2">
      <c r="C110">
        <v>500000108</v>
      </c>
      <c r="E110" t="str">
        <f t="shared" si="6"/>
        <v>新井  基心(小5)</v>
      </c>
      <c r="F110" t="str">
        <f t="shared" si="9"/>
        <v>ｱﾗｲ ｷｼﾝ</v>
      </c>
      <c r="G110" t="str">
        <f t="shared" si="7"/>
        <v>ARAI Kishin(10)</v>
      </c>
      <c r="H110">
        <f t="shared" si="10"/>
        <v>1</v>
      </c>
      <c r="I110">
        <v>50</v>
      </c>
      <c r="J110">
        <f>IF(AC110="","500001",VLOOKUP(AC110,[2]shozoku!$A:$B,2,0))</f>
        <v>500018</v>
      </c>
      <c r="K110" t="str">
        <f>IF(AD110="","",VLOOKUP(AD110,[2]種目コード!$A:$B,2,0)&amp;IF(AF110="",""," "&amp;"0"&amp;AE110&amp;AF110&amp;AG110))</f>
        <v>00210 0001480</v>
      </c>
      <c r="L110" t="str">
        <f>IF(AH110="","",VLOOKUP(AH110,[2]種目コード!$A:$B,2,0)&amp;IF(AJ110="",""," "&amp;"0"&amp;AI110&amp;AJ110&amp;AK110))</f>
        <v/>
      </c>
      <c r="M110" t="str">
        <f t="shared" si="8"/>
        <v>00211</v>
      </c>
      <c r="N110" t="str">
        <f t="shared" si="8"/>
        <v/>
      </c>
      <c r="O110" t="s">
        <v>973</v>
      </c>
      <c r="P110" t="s">
        <v>974</v>
      </c>
      <c r="Q110" t="s">
        <v>975</v>
      </c>
      <c r="R110" t="s">
        <v>976</v>
      </c>
      <c r="S110" t="s">
        <v>977</v>
      </c>
      <c r="T110" t="s">
        <v>978</v>
      </c>
      <c r="V110" t="s">
        <v>178</v>
      </c>
      <c r="W110" t="s">
        <v>714</v>
      </c>
      <c r="X110" t="s">
        <v>196</v>
      </c>
      <c r="Y110" t="s">
        <v>180</v>
      </c>
      <c r="Z110" t="s">
        <v>716</v>
      </c>
      <c r="AA110">
        <v>10</v>
      </c>
      <c r="AB110" t="s">
        <v>182</v>
      </c>
      <c r="AC110" t="s">
        <v>979</v>
      </c>
      <c r="AD110" t="s">
        <v>521</v>
      </c>
      <c r="AE110" s="39" t="s">
        <v>210</v>
      </c>
      <c r="AF110" t="s">
        <v>263</v>
      </c>
      <c r="AG110" t="s">
        <v>980</v>
      </c>
    </row>
    <row r="111" spans="3:38" x14ac:dyDescent="0.2">
      <c r="C111">
        <v>500000109</v>
      </c>
      <c r="E111" t="str">
        <f t="shared" si="6"/>
        <v>新井  一茉莉(小3)</v>
      </c>
      <c r="F111" t="str">
        <f t="shared" si="9"/>
        <v>ｱﾗｲ ﾋﾏﾘ</v>
      </c>
      <c r="G111" t="str">
        <f t="shared" si="7"/>
        <v>ARAI Himari(12)</v>
      </c>
      <c r="H111">
        <f t="shared" si="10"/>
        <v>2</v>
      </c>
      <c r="I111">
        <v>50</v>
      </c>
      <c r="J111">
        <f>IF(AC111="","500001",VLOOKUP(AC111,[2]shozoku!$A:$B,2,0))</f>
        <v>500018</v>
      </c>
      <c r="K111" t="str">
        <f>IF(AD111="","",VLOOKUP(AD111,[2]種目コード!$A:$B,2,0)&amp;IF(AF111="",""," "&amp;"0"&amp;AE111&amp;AF111&amp;AG111))</f>
        <v>00100 0000890</v>
      </c>
      <c r="L111" t="str">
        <f>IF(AH111="","",VLOOKUP(AH111,[2]種目コード!$A:$B,2,0)&amp;IF(AJ111="",""," "&amp;"0"&amp;AI111&amp;AJ111&amp;AK111))</f>
        <v/>
      </c>
      <c r="M111" t="str">
        <f t="shared" si="8"/>
        <v>00101</v>
      </c>
      <c r="N111" t="str">
        <f t="shared" si="8"/>
        <v/>
      </c>
      <c r="O111" t="s">
        <v>973</v>
      </c>
      <c r="P111" t="s">
        <v>981</v>
      </c>
      <c r="Q111" t="s">
        <v>975</v>
      </c>
      <c r="R111" t="s">
        <v>982</v>
      </c>
      <c r="S111" t="s">
        <v>977</v>
      </c>
      <c r="T111" t="s">
        <v>983</v>
      </c>
      <c r="V111" t="s">
        <v>433</v>
      </c>
      <c r="W111" t="s">
        <v>529</v>
      </c>
      <c r="X111" t="s">
        <v>559</v>
      </c>
      <c r="Y111" t="s">
        <v>522</v>
      </c>
      <c r="Z111" t="s">
        <v>530</v>
      </c>
      <c r="AA111">
        <v>9</v>
      </c>
      <c r="AB111" t="s">
        <v>182</v>
      </c>
      <c r="AC111" t="s">
        <v>979</v>
      </c>
      <c r="AD111" t="s">
        <v>0</v>
      </c>
      <c r="AE111" s="39" t="s">
        <v>210</v>
      </c>
      <c r="AF111" s="39" t="s">
        <v>984</v>
      </c>
      <c r="AG111" t="s">
        <v>985</v>
      </c>
    </row>
    <row r="112" spans="3:38" x14ac:dyDescent="0.2">
      <c r="C112">
        <v>500000110</v>
      </c>
      <c r="E112" t="str">
        <f t="shared" si="6"/>
        <v>酒井  耕一</v>
      </c>
      <c r="F112" t="str">
        <f t="shared" si="9"/>
        <v>ｻｶｲ ｺｳｲﾁ</v>
      </c>
      <c r="G112" t="str">
        <f t="shared" si="7"/>
        <v>SAKAI Koichi(65)</v>
      </c>
      <c r="H112">
        <f t="shared" si="10"/>
        <v>1</v>
      </c>
      <c r="I112">
        <v>50</v>
      </c>
      <c r="J112">
        <f>IF(AC112="","500001",VLOOKUP(AC112,[2]shozoku!$A:$B,2,0))</f>
        <v>500019</v>
      </c>
      <c r="K112" t="str">
        <f>IF(AD112="","",VLOOKUP(AD112,[2]種目コード!$A:$B,2,0)&amp;IF(AF112="",""," "&amp;"0"&amp;AE112&amp;AF112&amp;AG112))</f>
        <v>01180 020 00 0</v>
      </c>
      <c r="L112" t="str">
        <f>IF(AH112="","",VLOOKUP(AH112,[2]種目コード!$A:$B,2,0)&amp;IF(AJ112="",""," "&amp;"0"&amp;AI112&amp;AJ112&amp;AK112))</f>
        <v/>
      </c>
      <c r="M112" t="str">
        <f t="shared" si="8"/>
        <v>01181</v>
      </c>
      <c r="N112" t="str">
        <f t="shared" si="8"/>
        <v/>
      </c>
      <c r="O112" t="s">
        <v>986</v>
      </c>
      <c r="P112" t="s">
        <v>987</v>
      </c>
      <c r="Q112" t="s">
        <v>988</v>
      </c>
      <c r="R112" t="s">
        <v>989</v>
      </c>
      <c r="S112" t="s">
        <v>990</v>
      </c>
      <c r="T112" t="s">
        <v>991</v>
      </c>
      <c r="U112" t="s">
        <v>992</v>
      </c>
      <c r="V112" t="s">
        <v>178</v>
      </c>
      <c r="W112">
        <v>1965</v>
      </c>
      <c r="X112" t="s">
        <v>993</v>
      </c>
      <c r="Y112" t="s">
        <v>994</v>
      </c>
      <c r="AA112">
        <v>55</v>
      </c>
      <c r="AB112" t="s">
        <v>182</v>
      </c>
      <c r="AC112" t="s">
        <v>995</v>
      </c>
      <c r="AD112" t="s">
        <v>996</v>
      </c>
      <c r="AE112" t="s">
        <v>997</v>
      </c>
      <c r="AF112" t="s">
        <v>998</v>
      </c>
      <c r="AG112">
        <v>0</v>
      </c>
    </row>
    <row r="113" spans="3:37" x14ac:dyDescent="0.2">
      <c r="C113">
        <v>500000111</v>
      </c>
      <c r="E113" t="str">
        <f t="shared" si="6"/>
        <v>芝  祐二</v>
      </c>
      <c r="F113" t="str">
        <f t="shared" si="9"/>
        <v>ｼﾊﾞ ﾕｳｼﾞ</v>
      </c>
      <c r="G113" t="str">
        <f t="shared" si="7"/>
        <v>SHIBA Yuji(62)</v>
      </c>
      <c r="H113">
        <f t="shared" si="10"/>
        <v>1</v>
      </c>
      <c r="I113">
        <v>50</v>
      </c>
      <c r="J113">
        <f>IF(AC113="","500001",VLOOKUP(AC113,[2]shozoku!$A:$B,2,0))</f>
        <v>500020</v>
      </c>
      <c r="K113" t="str">
        <f>IF(AD113="","",VLOOKUP(AD113,[2]種目コード!$A:$B,2,0)&amp;IF(AF113="",""," "&amp;"0"&amp;AE113&amp;AF113&amp;AG113))</f>
        <v>00270 000135</v>
      </c>
      <c r="L113" t="str">
        <f>IF(AH113="","",VLOOKUP(AH113,[2]種目コード!$A:$B,2,0)&amp;IF(AJ113="",""," "&amp;"0"&amp;AI113&amp;AJ113&amp;AK113))</f>
        <v/>
      </c>
      <c r="M113" t="str">
        <f t="shared" si="8"/>
        <v>00271</v>
      </c>
      <c r="N113" t="str">
        <f t="shared" si="8"/>
        <v/>
      </c>
      <c r="O113" t="s">
        <v>999</v>
      </c>
      <c r="P113" t="s">
        <v>1000</v>
      </c>
      <c r="Q113" t="s">
        <v>822</v>
      </c>
      <c r="R113" t="s">
        <v>1001</v>
      </c>
      <c r="S113" t="s">
        <v>1002</v>
      </c>
      <c r="T113" t="s">
        <v>1003</v>
      </c>
      <c r="U113" t="s">
        <v>1004</v>
      </c>
      <c r="V113" t="s">
        <v>178</v>
      </c>
      <c r="W113" t="s">
        <v>1005</v>
      </c>
      <c r="X113" t="s">
        <v>180</v>
      </c>
      <c r="Y113" t="s">
        <v>497</v>
      </c>
      <c r="AA113">
        <v>59</v>
      </c>
      <c r="AB113" t="s">
        <v>182</v>
      </c>
      <c r="AC113" t="s">
        <v>1006</v>
      </c>
      <c r="AD113" t="s">
        <v>1007</v>
      </c>
      <c r="AE113" s="39" t="s">
        <v>210</v>
      </c>
      <c r="AF113" t="s">
        <v>497</v>
      </c>
      <c r="AG113" t="s">
        <v>247</v>
      </c>
    </row>
    <row r="114" spans="3:37" x14ac:dyDescent="0.2">
      <c r="C114">
        <v>500000112</v>
      </c>
      <c r="E114" t="str">
        <f t="shared" si="6"/>
        <v>小沼  俊之</v>
      </c>
      <c r="F114" t="str">
        <f t="shared" si="9"/>
        <v>ｺﾇﾏ ﾄｼﾕｷ</v>
      </c>
      <c r="G114" t="str">
        <f t="shared" si="7"/>
        <v>KONUMA Toshiyuki(80)</v>
      </c>
      <c r="H114">
        <f t="shared" si="10"/>
        <v>1</v>
      </c>
      <c r="I114">
        <v>50</v>
      </c>
      <c r="J114">
        <f>IF(AC114="","500001",VLOOKUP(AC114,[2]shozoku!$A:$B,2,0))</f>
        <v>500020</v>
      </c>
      <c r="K114" t="str">
        <f>IF(AD114="","",VLOOKUP(AD114,[2]種目コード!$A:$B,2,0)&amp;IF(AF114="",""," "&amp;"0"&amp;AE114&amp;AF114&amp;AG114))</f>
        <v>00270 000135</v>
      </c>
      <c r="L114" t="str">
        <f>IF(AH114="","",VLOOKUP(AH114,[2]種目コード!$A:$B,2,0)&amp;IF(AJ114="",""," "&amp;"0"&amp;AI114&amp;AJ114&amp;AK114))</f>
        <v>00860 005000</v>
      </c>
      <c r="M114" t="str">
        <f t="shared" si="8"/>
        <v>00271</v>
      </c>
      <c r="N114" t="str">
        <f t="shared" si="8"/>
        <v>00861</v>
      </c>
      <c r="O114" t="s">
        <v>1008</v>
      </c>
      <c r="P114" t="s">
        <v>1009</v>
      </c>
      <c r="Q114" t="s">
        <v>1010</v>
      </c>
      <c r="R114" t="s">
        <v>1011</v>
      </c>
      <c r="S114" t="s">
        <v>1012</v>
      </c>
      <c r="T114" t="s">
        <v>1013</v>
      </c>
      <c r="U114" t="s">
        <v>1014</v>
      </c>
      <c r="V114" t="s">
        <v>1015</v>
      </c>
      <c r="W114" t="s">
        <v>1016</v>
      </c>
      <c r="X114" t="s">
        <v>311</v>
      </c>
      <c r="Y114" t="s">
        <v>598</v>
      </c>
      <c r="AA114">
        <v>41</v>
      </c>
      <c r="AB114" t="s">
        <v>1017</v>
      </c>
      <c r="AC114" t="s">
        <v>1018</v>
      </c>
      <c r="AD114" t="s">
        <v>1019</v>
      </c>
      <c r="AE114" s="39" t="s">
        <v>210</v>
      </c>
      <c r="AF114" t="s">
        <v>497</v>
      </c>
      <c r="AG114" t="s">
        <v>247</v>
      </c>
      <c r="AH114" t="s">
        <v>1020</v>
      </c>
      <c r="AI114" s="39" t="s">
        <v>340</v>
      </c>
      <c r="AJ114" s="39" t="s">
        <v>210</v>
      </c>
      <c r="AK114">
        <v>0</v>
      </c>
    </row>
    <row r="115" spans="3:37" x14ac:dyDescent="0.2">
      <c r="C115">
        <v>500000113</v>
      </c>
      <c r="E115" t="str">
        <f t="shared" si="6"/>
        <v>安蔵  晃太</v>
      </c>
      <c r="F115" t="str">
        <f t="shared" si="9"/>
        <v>ｱﾝｿﾞｳ ｺｳﾀ</v>
      </c>
      <c r="G115" t="str">
        <f t="shared" si="7"/>
        <v>ANZO Kota(93)</v>
      </c>
      <c r="H115">
        <f t="shared" si="10"/>
        <v>1</v>
      </c>
      <c r="I115">
        <v>50</v>
      </c>
      <c r="J115">
        <f>IF(AC115="","500001",VLOOKUP(AC115,[2]shozoku!$A:$B,2,0))</f>
        <v>500020</v>
      </c>
      <c r="K115" t="str">
        <f>IF(AD115="","",VLOOKUP(AD115,[2]種目コード!$A:$B,2,0)&amp;IF(AF115="",""," "&amp;"0"&amp;AE115&amp;AF115&amp;AG115))</f>
        <v>00260 0001300</v>
      </c>
      <c r="L115" t="str">
        <f>IF(AH115="","",VLOOKUP(AH115,[2]種目コード!$A:$B,2,0)&amp;IF(AJ115="",""," "&amp;"0"&amp;AI115&amp;AJ115&amp;AK115))</f>
        <v/>
      </c>
      <c r="M115" t="str">
        <f t="shared" si="8"/>
        <v>00261</v>
      </c>
      <c r="N115" t="str">
        <f t="shared" si="8"/>
        <v/>
      </c>
      <c r="O115" t="s">
        <v>1021</v>
      </c>
      <c r="P115" t="s">
        <v>1022</v>
      </c>
      <c r="Q115" t="s">
        <v>1023</v>
      </c>
      <c r="R115" t="s">
        <v>1024</v>
      </c>
      <c r="S115" t="s">
        <v>1025</v>
      </c>
      <c r="T115" t="s">
        <v>1026</v>
      </c>
      <c r="U115" t="s">
        <v>1027</v>
      </c>
      <c r="V115" t="s">
        <v>178</v>
      </c>
      <c r="W115" t="s">
        <v>262</v>
      </c>
      <c r="X115" t="s">
        <v>181</v>
      </c>
      <c r="Y115" t="s">
        <v>537</v>
      </c>
      <c r="AA115">
        <v>27</v>
      </c>
      <c r="AB115" t="s">
        <v>182</v>
      </c>
      <c r="AC115" t="s">
        <v>1028</v>
      </c>
      <c r="AD115" t="s">
        <v>209</v>
      </c>
      <c r="AE115" s="39" t="s">
        <v>210</v>
      </c>
      <c r="AF115" t="s">
        <v>497</v>
      </c>
      <c r="AG115" t="s">
        <v>187</v>
      </c>
    </row>
    <row r="116" spans="3:37" x14ac:dyDescent="0.2">
      <c r="C116">
        <v>500000114</v>
      </c>
      <c r="E116" t="str">
        <f t="shared" si="6"/>
        <v>小檜山  江未留</v>
      </c>
      <c r="F116" t="str">
        <f t="shared" si="9"/>
        <v>ｺﾋﾞﾔﾏ ｴﾐﾙ</v>
      </c>
      <c r="G116" t="str">
        <f t="shared" si="7"/>
        <v>KOBIYAMA Emile(89)</v>
      </c>
      <c r="H116">
        <f t="shared" si="10"/>
        <v>1</v>
      </c>
      <c r="I116">
        <v>50</v>
      </c>
      <c r="J116">
        <f>IF(AC116="","500001",VLOOKUP(AC116,[2]shozoku!$A:$B,2,0))</f>
        <v>500020</v>
      </c>
      <c r="K116" t="str">
        <f>IF(AD116="","",VLOOKUP(AD116,[2]種目コード!$A:$B,2,0)&amp;IF(AF116="",""," "&amp;"0"&amp;AE116&amp;AF116&amp;AG116))</f>
        <v>01160 0152000</v>
      </c>
      <c r="L116" t="str">
        <f>IF(AH116="","",VLOOKUP(AH116,[2]種目コード!$A:$B,2,0)&amp;IF(AJ116="",""," "&amp;"0"&amp;AI116&amp;AJ116&amp;AK116))</f>
        <v>00860 0042000</v>
      </c>
      <c r="M116" t="str">
        <f t="shared" si="8"/>
        <v>01161</v>
      </c>
      <c r="N116" t="str">
        <f t="shared" si="8"/>
        <v>00861</v>
      </c>
      <c r="O116" t="s">
        <v>1029</v>
      </c>
      <c r="P116" t="s">
        <v>1030</v>
      </c>
      <c r="Q116" t="s">
        <v>1031</v>
      </c>
      <c r="R116" t="s">
        <v>1032</v>
      </c>
      <c r="S116" t="s">
        <v>1033</v>
      </c>
      <c r="T116" t="s">
        <v>1034</v>
      </c>
      <c r="U116" t="s">
        <v>1035</v>
      </c>
      <c r="V116" t="s">
        <v>178</v>
      </c>
      <c r="W116">
        <v>1989</v>
      </c>
      <c r="X116">
        <v>4</v>
      </c>
      <c r="Y116">
        <v>29</v>
      </c>
      <c r="AA116">
        <v>32</v>
      </c>
      <c r="AB116" t="s">
        <v>182</v>
      </c>
      <c r="AC116" t="s">
        <v>1036</v>
      </c>
      <c r="AD116" t="s">
        <v>1037</v>
      </c>
      <c r="AE116" t="s">
        <v>560</v>
      </c>
      <c r="AF116" t="s">
        <v>655</v>
      </c>
      <c r="AG116" t="s">
        <v>187</v>
      </c>
      <c r="AH116" t="s">
        <v>184</v>
      </c>
      <c r="AI116" s="39" t="s">
        <v>235</v>
      </c>
      <c r="AJ116" t="s">
        <v>655</v>
      </c>
      <c r="AK116" t="s">
        <v>187</v>
      </c>
    </row>
    <row r="117" spans="3:37" x14ac:dyDescent="0.2">
      <c r="C117">
        <v>500000115</v>
      </c>
      <c r="E117" t="str">
        <f t="shared" si="6"/>
        <v>渡辺  昌輝</v>
      </c>
      <c r="F117" t="str">
        <f t="shared" si="9"/>
        <v>ﾜﾀﾅﾍﾞ ﾏｻｷ</v>
      </c>
      <c r="G117" t="str">
        <f t="shared" si="7"/>
        <v>WATANABE Masaki(68)</v>
      </c>
      <c r="H117">
        <f t="shared" si="10"/>
        <v>1</v>
      </c>
      <c r="I117">
        <v>50</v>
      </c>
      <c r="J117">
        <f>IF(AC117="","500001",VLOOKUP(AC117,[2]shozoku!$A:$B,2,0))</f>
        <v>500020</v>
      </c>
      <c r="K117" t="str">
        <f>IF(AD117="","",VLOOKUP(AD117,[2]種目コード!$A:$B,2,0)&amp;IF(AF117="",""," "&amp;"0"&amp;AE117&amp;AF117&amp;AG117))</f>
        <v>00270</v>
      </c>
      <c r="L117" t="str">
        <f>IF(AH117="","",VLOOKUP(AH117,[2]種目コード!$A:$B,2,0)&amp;IF(AJ117="",""," "&amp;"0"&amp;AI117&amp;AJ117&amp;AK117))</f>
        <v>08360</v>
      </c>
      <c r="M117" t="str">
        <f t="shared" si="8"/>
        <v>00271</v>
      </c>
      <c r="N117" t="str">
        <f t="shared" si="8"/>
        <v>08361</v>
      </c>
      <c r="O117" t="s">
        <v>1038</v>
      </c>
      <c r="P117" t="s">
        <v>1039</v>
      </c>
      <c r="Q117" t="s">
        <v>525</v>
      </c>
      <c r="R117" t="s">
        <v>563</v>
      </c>
      <c r="S117" t="s">
        <v>1040</v>
      </c>
      <c r="T117" t="s">
        <v>1041</v>
      </c>
      <c r="U117" t="s">
        <v>1042</v>
      </c>
      <c r="V117" t="s">
        <v>245</v>
      </c>
      <c r="W117" t="s">
        <v>1043</v>
      </c>
      <c r="X117" t="s">
        <v>180</v>
      </c>
      <c r="Y117" t="s">
        <v>233</v>
      </c>
      <c r="AA117">
        <v>53</v>
      </c>
      <c r="AB117" t="s">
        <v>249</v>
      </c>
      <c r="AC117" t="s">
        <v>1036</v>
      </c>
      <c r="AD117" t="s">
        <v>1044</v>
      </c>
      <c r="AH117" t="s">
        <v>1045</v>
      </c>
    </row>
    <row r="118" spans="3:37" x14ac:dyDescent="0.2">
      <c r="C118">
        <v>500000116</v>
      </c>
      <c r="E118" t="str">
        <f t="shared" si="6"/>
        <v>三坂  昭博</v>
      </c>
      <c r="F118" t="str">
        <f t="shared" si="9"/>
        <v>ﾐｻｶ ｱｷﾋﾛ</v>
      </c>
      <c r="G118" t="str">
        <f t="shared" si="7"/>
        <v>MISAKA Akihiro(67)</v>
      </c>
      <c r="H118">
        <f t="shared" si="10"/>
        <v>1</v>
      </c>
      <c r="I118">
        <v>50</v>
      </c>
      <c r="J118">
        <f>IF(AC118="","500001",VLOOKUP(AC118,[2]shozoku!$A:$B,2,0))</f>
        <v>500020</v>
      </c>
      <c r="K118" t="str">
        <f>IF(AD118="","",VLOOKUP(AD118,[2]種目コード!$A:$B,2,0)&amp;IF(AF118="",""," "&amp;"0"&amp;AE118&amp;AF118&amp;AG118))</f>
        <v>00270 0001259</v>
      </c>
      <c r="L118" t="str">
        <f>IF(AH118="","",VLOOKUP(AH118,[2]種目コード!$A:$B,2,0)&amp;IF(AJ118="",""," "&amp;"0"&amp;AI118&amp;AJ118&amp;AK118))</f>
        <v>00360 0002572</v>
      </c>
      <c r="M118" t="str">
        <f t="shared" si="8"/>
        <v>00271</v>
      </c>
      <c r="N118" t="str">
        <f t="shared" si="8"/>
        <v>00361</v>
      </c>
      <c r="O118" t="s">
        <v>1046</v>
      </c>
      <c r="P118" t="s">
        <v>1047</v>
      </c>
      <c r="Q118" t="s">
        <v>1048</v>
      </c>
      <c r="R118" t="s">
        <v>270</v>
      </c>
      <c r="S118" t="s">
        <v>1049</v>
      </c>
      <c r="T118" t="s">
        <v>1050</v>
      </c>
      <c r="U118" t="s">
        <v>1051</v>
      </c>
      <c r="V118" t="s">
        <v>178</v>
      </c>
      <c r="W118" t="s">
        <v>195</v>
      </c>
      <c r="X118" t="s">
        <v>715</v>
      </c>
      <c r="Y118" t="s">
        <v>304</v>
      </c>
      <c r="AA118">
        <v>54</v>
      </c>
      <c r="AB118" t="s">
        <v>182</v>
      </c>
      <c r="AC118" t="s">
        <v>1036</v>
      </c>
      <c r="AD118" t="s">
        <v>1007</v>
      </c>
      <c r="AE118" s="39" t="s">
        <v>210</v>
      </c>
      <c r="AF118" t="s">
        <v>181</v>
      </c>
      <c r="AG118" t="s">
        <v>1052</v>
      </c>
      <c r="AH118" t="s">
        <v>286</v>
      </c>
      <c r="AI118" t="s">
        <v>187</v>
      </c>
      <c r="AJ118" t="s">
        <v>186</v>
      </c>
      <c r="AK118" t="s">
        <v>964</v>
      </c>
    </row>
    <row r="119" spans="3:37" x14ac:dyDescent="0.2">
      <c r="C119">
        <v>500000117</v>
      </c>
      <c r="E119" t="str">
        <f t="shared" si="6"/>
        <v>加藤  綾萌(中3)</v>
      </c>
      <c r="F119" t="str">
        <f t="shared" si="9"/>
        <v>ｶﾄｳ ｱﾔﾒ</v>
      </c>
      <c r="G119" t="str">
        <f t="shared" si="7"/>
        <v>KATO Ayame(06)</v>
      </c>
      <c r="H119">
        <f t="shared" si="10"/>
        <v>2</v>
      </c>
      <c r="I119">
        <v>50</v>
      </c>
      <c r="J119">
        <f>IF(AC119="","500001",VLOOKUP(AC119,[2]shozoku!$A:$B,2,0))</f>
        <v>500021</v>
      </c>
      <c r="K119" t="str">
        <f>IF(AD119="","",VLOOKUP(AD119,[2]種目コード!$A:$B,2,0)&amp;IF(AF119="",""," "&amp;"0"&amp;AE119&amp;AF119&amp;AG119))</f>
        <v>00240 0001369</v>
      </c>
      <c r="L119" t="str">
        <f>IF(AH119="","",VLOOKUP(AH119,[2]種目コード!$A:$B,2,0)&amp;IF(AJ119="",""," "&amp;"0"&amp;AI119&amp;AJ119&amp;AK119))</f>
        <v>07320 00523</v>
      </c>
      <c r="M119" t="str">
        <f t="shared" si="8"/>
        <v>00241</v>
      </c>
      <c r="N119" t="str">
        <f t="shared" si="8"/>
        <v>07321</v>
      </c>
      <c r="O119" t="s">
        <v>277</v>
      </c>
      <c r="P119" t="s">
        <v>1053</v>
      </c>
      <c r="Q119" t="s">
        <v>279</v>
      </c>
      <c r="R119" t="s">
        <v>1054</v>
      </c>
      <c r="S119" t="s">
        <v>1055</v>
      </c>
      <c r="T119" t="s">
        <v>1056</v>
      </c>
      <c r="U119" t="s">
        <v>1057</v>
      </c>
      <c r="V119" t="s">
        <v>433</v>
      </c>
      <c r="W119" t="s">
        <v>901</v>
      </c>
      <c r="X119" t="s">
        <v>275</v>
      </c>
      <c r="Y119" t="s">
        <v>655</v>
      </c>
      <c r="Z119" t="s">
        <v>330</v>
      </c>
      <c r="AA119">
        <v>15</v>
      </c>
      <c r="AB119" t="s">
        <v>182</v>
      </c>
      <c r="AC119" t="s">
        <v>1058</v>
      </c>
      <c r="AD119" t="s">
        <v>2</v>
      </c>
      <c r="AE119" t="s">
        <v>187</v>
      </c>
      <c r="AF119" t="s">
        <v>497</v>
      </c>
      <c r="AG119" t="s">
        <v>1059</v>
      </c>
      <c r="AH119" t="s">
        <v>9</v>
      </c>
      <c r="AJ119" t="s">
        <v>880</v>
      </c>
      <c r="AK119" t="s">
        <v>236</v>
      </c>
    </row>
    <row r="120" spans="3:37" x14ac:dyDescent="0.2">
      <c r="C120">
        <v>500000118</v>
      </c>
      <c r="E120" t="str">
        <f t="shared" si="6"/>
        <v>渡辺  政治</v>
      </c>
      <c r="F120" t="str">
        <f t="shared" si="9"/>
        <v>ﾜﾀﾅﾍﾞ ﾏｻﾊﾙ</v>
      </c>
      <c r="G120" t="str">
        <f t="shared" si="7"/>
        <v>WATANABE Masaharu(63)</v>
      </c>
      <c r="H120">
        <f t="shared" si="10"/>
        <v>1</v>
      </c>
      <c r="I120">
        <v>50</v>
      </c>
      <c r="J120">
        <f>IF(AC120="","500001",VLOOKUP(AC120,[2]shozoku!$A:$B,2,0))</f>
        <v>500022</v>
      </c>
      <c r="K120" t="str">
        <f>IF(AD120="","",VLOOKUP(AD120,[2]種目コード!$A:$B,2,0)&amp;IF(AF120="",""," "&amp;"0"&amp;AE120&amp;AF120&amp;AG120))</f>
        <v>08360 00750</v>
      </c>
      <c r="L120" t="str">
        <f>IF(AH120="","",VLOOKUP(AH120,[2]種目コード!$A:$B,2,0)&amp;IF(AJ120="",""," "&amp;"0"&amp;AI120&amp;AJ120&amp;AK120))</f>
        <v>01180</v>
      </c>
      <c r="M120" t="str">
        <f t="shared" si="8"/>
        <v>08361</v>
      </c>
      <c r="N120" t="str">
        <f t="shared" si="8"/>
        <v>01181</v>
      </c>
      <c r="O120" t="s">
        <v>1060</v>
      </c>
      <c r="P120" t="s">
        <v>1061</v>
      </c>
      <c r="Q120" t="s">
        <v>525</v>
      </c>
      <c r="R120" t="s">
        <v>1062</v>
      </c>
      <c r="S120" t="s">
        <v>527</v>
      </c>
      <c r="T120" t="s">
        <v>1063</v>
      </c>
      <c r="U120" t="s">
        <v>1064</v>
      </c>
      <c r="V120" t="s">
        <v>178</v>
      </c>
      <c r="W120" t="s">
        <v>1065</v>
      </c>
      <c r="X120" t="s">
        <v>311</v>
      </c>
      <c r="Y120" t="s">
        <v>542</v>
      </c>
      <c r="AA120">
        <v>58</v>
      </c>
      <c r="AB120" t="s">
        <v>182</v>
      </c>
      <c r="AC120" t="s">
        <v>1066</v>
      </c>
      <c r="AD120" t="s">
        <v>198</v>
      </c>
      <c r="AF120" s="39" t="s">
        <v>1067</v>
      </c>
      <c r="AG120" t="s">
        <v>1068</v>
      </c>
      <c r="AH120" t="s">
        <v>996</v>
      </c>
      <c r="AI120" t="s">
        <v>186</v>
      </c>
    </row>
    <row r="121" spans="3:37" x14ac:dyDescent="0.2">
      <c r="C121">
        <v>500000119</v>
      </c>
      <c r="E121" t="str">
        <f t="shared" si="6"/>
        <v>深町  柊(中2)</v>
      </c>
      <c r="F121" t="str">
        <f t="shared" si="9"/>
        <v>ﾌｶﾏﾁ ｼｭｳ</v>
      </c>
      <c r="G121" t="str">
        <f t="shared" si="7"/>
        <v>FUKAMACHI Syu(07)</v>
      </c>
      <c r="H121">
        <f t="shared" si="10"/>
        <v>1</v>
      </c>
      <c r="I121">
        <v>50</v>
      </c>
      <c r="J121">
        <f>IF(AC121="","500001",VLOOKUP(AC121,[2]shozoku!$A:$B,2,0))</f>
        <v>500023</v>
      </c>
      <c r="K121" t="str">
        <f>IF(AD121="","",VLOOKUP(AD121,[2]種目コード!$A:$B,2,0)&amp;IF(AF121="",""," "&amp;"0"&amp;AE121&amp;AF121&amp;AG121))</f>
        <v>00240 0001470</v>
      </c>
      <c r="L121" t="str">
        <f>IF(AH121="","",VLOOKUP(AH121,[2]種目コード!$A:$B,2,0)&amp;IF(AJ121="",""," "&amp;"0"&amp;AI121&amp;AJ121&amp;AK121))</f>
        <v>00840 004560</v>
      </c>
      <c r="M121" t="str">
        <f t="shared" si="8"/>
        <v>00241</v>
      </c>
      <c r="N121" t="str">
        <f t="shared" si="8"/>
        <v>00841</v>
      </c>
      <c r="O121" t="s">
        <v>1069</v>
      </c>
      <c r="P121" t="s">
        <v>1070</v>
      </c>
      <c r="Q121" t="s">
        <v>1071</v>
      </c>
      <c r="R121" t="s">
        <v>1072</v>
      </c>
      <c r="S121" t="s">
        <v>1073</v>
      </c>
      <c r="T121" t="s">
        <v>1074</v>
      </c>
      <c r="U121" t="s">
        <v>1075</v>
      </c>
      <c r="V121" t="s">
        <v>178</v>
      </c>
      <c r="W121" t="s">
        <v>496</v>
      </c>
      <c r="X121" t="s">
        <v>196</v>
      </c>
      <c r="Y121" t="s">
        <v>311</v>
      </c>
      <c r="Z121" t="s">
        <v>355</v>
      </c>
      <c r="AA121">
        <v>13</v>
      </c>
      <c r="AB121" t="s">
        <v>182</v>
      </c>
      <c r="AC121" t="s">
        <v>1076</v>
      </c>
      <c r="AD121" t="s">
        <v>2</v>
      </c>
      <c r="AE121" s="39" t="s">
        <v>210</v>
      </c>
      <c r="AF121" t="s">
        <v>263</v>
      </c>
      <c r="AG121" t="s">
        <v>871</v>
      </c>
      <c r="AH121" t="s">
        <v>364</v>
      </c>
      <c r="AI121" s="39" t="s">
        <v>235</v>
      </c>
      <c r="AJ121" t="s">
        <v>1077</v>
      </c>
      <c r="AK121">
        <v>0</v>
      </c>
    </row>
    <row r="122" spans="3:37" x14ac:dyDescent="0.2">
      <c r="C122">
        <v>500000120</v>
      </c>
      <c r="E122" t="str">
        <f t="shared" si="6"/>
        <v>山本  隼暉(中3)</v>
      </c>
      <c r="F122" t="str">
        <f t="shared" si="9"/>
        <v>ﾔﾏﾓﾄ ﾊﾔｷ</v>
      </c>
      <c r="G122" t="str">
        <f t="shared" si="7"/>
        <v>YAMAMOTO Hayaki(06)</v>
      </c>
      <c r="H122">
        <f t="shared" si="10"/>
        <v>1</v>
      </c>
      <c r="I122">
        <v>50</v>
      </c>
      <c r="J122">
        <f>IF(AC122="","500001",VLOOKUP(AC122,[2]shozoku!$A:$B,2,0))</f>
        <v>500024</v>
      </c>
      <c r="K122" t="str">
        <f>IF(AD122="","",VLOOKUP(AD122,[2]種目コード!$A:$B,2,0)&amp;IF(AF122="",""," "&amp;"0"&amp;AE122&amp;AF122&amp;AG122))</f>
        <v>00240</v>
      </c>
      <c r="L122" t="str">
        <f>IF(AH122="","",VLOOKUP(AH122,[2]種目コード!$A:$B,2,0)&amp;IF(AJ122="",""," "&amp;"0"&amp;AI122&amp;AJ122&amp;AK122))</f>
        <v>00320</v>
      </c>
      <c r="M122" t="str">
        <f t="shared" si="8"/>
        <v>00241</v>
      </c>
      <c r="N122" t="str">
        <f t="shared" si="8"/>
        <v>00321</v>
      </c>
      <c r="O122" t="s">
        <v>1078</v>
      </c>
      <c r="P122" t="s">
        <v>1079</v>
      </c>
      <c r="Q122" t="s">
        <v>926</v>
      </c>
      <c r="R122" t="s">
        <v>1080</v>
      </c>
      <c r="S122" t="s">
        <v>1081</v>
      </c>
      <c r="T122" t="s">
        <v>1082</v>
      </c>
      <c r="U122" t="s">
        <v>1083</v>
      </c>
      <c r="V122" t="s">
        <v>245</v>
      </c>
      <c r="W122" t="s">
        <v>901</v>
      </c>
      <c r="X122" t="s">
        <v>247</v>
      </c>
      <c r="Y122" t="s">
        <v>233</v>
      </c>
      <c r="Z122" t="s">
        <v>1084</v>
      </c>
      <c r="AA122">
        <v>15</v>
      </c>
      <c r="AB122" t="s">
        <v>249</v>
      </c>
      <c r="AC122" t="s">
        <v>1085</v>
      </c>
      <c r="AD122" t="s">
        <v>2</v>
      </c>
      <c r="AH122" t="s">
        <v>380</v>
      </c>
    </row>
    <row r="123" spans="3:37" x14ac:dyDescent="0.2">
      <c r="C123">
        <v>500000121</v>
      </c>
      <c r="E123" t="str">
        <f t="shared" si="6"/>
        <v>河西  裕</v>
      </c>
      <c r="F123" t="str">
        <f t="shared" si="9"/>
        <v>ｶﾜﾆｼ ﾕﾀｶ</v>
      </c>
      <c r="G123" t="str">
        <f t="shared" si="7"/>
        <v>KAWANISHI Yutaka(80)</v>
      </c>
      <c r="H123">
        <f t="shared" si="10"/>
        <v>1</v>
      </c>
      <c r="I123">
        <v>50</v>
      </c>
      <c r="J123">
        <f>IF(AC123="","500001",VLOOKUP(AC123,[2]shozoku!$A:$B,2,0))</f>
        <v>500025</v>
      </c>
      <c r="K123" t="str">
        <f>IF(AD123="","",VLOOKUP(AD123,[2]種目コード!$A:$B,2,0)&amp;IF(AF123="",""," "&amp;"0"&amp;AE123&amp;AF123&amp;AG123))</f>
        <v>00860 004350</v>
      </c>
      <c r="L123" t="str">
        <f>IF(AH123="","",VLOOKUP(AH123,[2]種目コード!$A:$B,2,0)&amp;IF(AJ123="",""," "&amp;"0"&amp;AI123&amp;AJ123&amp;AK123))</f>
        <v/>
      </c>
      <c r="M123" t="str">
        <f t="shared" si="8"/>
        <v>00861</v>
      </c>
      <c r="N123" t="str">
        <f t="shared" si="8"/>
        <v/>
      </c>
      <c r="O123" t="s">
        <v>1086</v>
      </c>
      <c r="P123" t="s">
        <v>1087</v>
      </c>
      <c r="Q123" t="s">
        <v>1088</v>
      </c>
      <c r="R123" t="s">
        <v>1089</v>
      </c>
      <c r="S123" t="s">
        <v>1090</v>
      </c>
      <c r="T123" t="s">
        <v>1091</v>
      </c>
      <c r="U123" t="s">
        <v>1092</v>
      </c>
      <c r="V123" t="s">
        <v>178</v>
      </c>
      <c r="W123" t="s">
        <v>1016</v>
      </c>
      <c r="X123" t="s">
        <v>715</v>
      </c>
      <c r="Y123" t="s">
        <v>715</v>
      </c>
      <c r="AA123">
        <v>41</v>
      </c>
      <c r="AB123" t="s">
        <v>182</v>
      </c>
      <c r="AC123" t="s">
        <v>1093</v>
      </c>
      <c r="AD123" t="s">
        <v>184</v>
      </c>
      <c r="AE123" s="39" t="s">
        <v>235</v>
      </c>
      <c r="AF123" t="s">
        <v>1094</v>
      </c>
      <c r="AG123">
        <v>0</v>
      </c>
    </row>
    <row r="124" spans="3:37" x14ac:dyDescent="0.2">
      <c r="C124">
        <v>500000122</v>
      </c>
      <c r="E124" t="str">
        <f t="shared" si="6"/>
        <v>市川  るり(中2)</v>
      </c>
      <c r="F124" t="str">
        <f t="shared" si="9"/>
        <v>ｲﾁｶﾜ ﾙﾘ</v>
      </c>
      <c r="G124" t="str">
        <f t="shared" si="7"/>
        <v>ICHIKAWA Ruri(07)</v>
      </c>
      <c r="H124">
        <f t="shared" si="10"/>
        <v>2</v>
      </c>
      <c r="I124">
        <v>50</v>
      </c>
      <c r="J124">
        <f>IF(AC124="","500001",VLOOKUP(AC124,[2]shozoku!$A:$B,2,0))</f>
        <v>500026</v>
      </c>
      <c r="K124" t="str">
        <f>IF(AD124="","",VLOOKUP(AD124,[2]種目コード!$A:$B,2,0)&amp;IF(AF124="",""," "&amp;"0"&amp;AE124&amp;AF124&amp;AG124))</f>
        <v>00240 0001489</v>
      </c>
      <c r="L124" t="str">
        <f>IF(AH124="","",VLOOKUP(AH124,[2]種目コード!$A:$B,2,0)&amp;IF(AJ124="",""," "&amp;"0"&amp;AI124&amp;AJ124&amp;AK124))</f>
        <v>07320 00430</v>
      </c>
      <c r="M124" t="str">
        <f t="shared" si="8"/>
        <v>00241</v>
      </c>
      <c r="N124" t="str">
        <f t="shared" si="8"/>
        <v>07321</v>
      </c>
      <c r="O124" t="s">
        <v>1095</v>
      </c>
      <c r="P124" t="s">
        <v>1096</v>
      </c>
      <c r="Q124" t="s">
        <v>1097</v>
      </c>
      <c r="R124" t="s">
        <v>1098</v>
      </c>
      <c r="S124" t="s">
        <v>1099</v>
      </c>
      <c r="T124" t="s">
        <v>1100</v>
      </c>
      <c r="U124" t="s">
        <v>1101</v>
      </c>
      <c r="V124" t="s">
        <v>433</v>
      </c>
      <c r="W124" t="s">
        <v>496</v>
      </c>
      <c r="X124" t="s">
        <v>181</v>
      </c>
      <c r="Y124" t="s">
        <v>655</v>
      </c>
      <c r="Z124" t="s">
        <v>355</v>
      </c>
      <c r="AA124">
        <v>13</v>
      </c>
      <c r="AB124" t="s">
        <v>182</v>
      </c>
      <c r="AC124" t="s">
        <v>1102</v>
      </c>
      <c r="AD124" t="s">
        <v>2</v>
      </c>
      <c r="AE124" s="39" t="s">
        <v>210</v>
      </c>
      <c r="AF124" t="s">
        <v>263</v>
      </c>
      <c r="AG124" t="s">
        <v>588</v>
      </c>
      <c r="AH124" t="s">
        <v>9</v>
      </c>
      <c r="AJ124" s="39" t="s">
        <v>235</v>
      </c>
      <c r="AK124" t="s">
        <v>598</v>
      </c>
    </row>
    <row r="125" spans="3:37" x14ac:dyDescent="0.2">
      <c r="C125">
        <v>500000123</v>
      </c>
      <c r="E125" t="str">
        <f t="shared" si="6"/>
        <v>安斎  拓真(高1)</v>
      </c>
      <c r="F125" t="str">
        <f t="shared" si="9"/>
        <v>ｱﾝｻﾞｲ ﾀｸﾏ</v>
      </c>
      <c r="G125" t="str">
        <f t="shared" si="7"/>
        <v>ANZAI Takuma(05)</v>
      </c>
      <c r="H125">
        <f t="shared" si="10"/>
        <v>1</v>
      </c>
      <c r="I125">
        <v>50</v>
      </c>
      <c r="J125">
        <f>IF(AC125="","500001",VLOOKUP(AC125,[2]shozoku!$A:$B,2,0))</f>
        <v>500027</v>
      </c>
      <c r="K125" t="str">
        <f>IF(AD125="","",VLOOKUP(AD125,[2]種目コード!$A:$B,2,0)&amp;IF(AF125="",""," "&amp;"0"&amp;AE125&amp;AF125&amp;AG125))</f>
        <v>01150 0183000</v>
      </c>
      <c r="L125" t="str">
        <f>IF(AH125="","",VLOOKUP(AH125,[2]種目コード!$A:$B,2,0)&amp;IF(AJ125="",""," "&amp;"0"&amp;AI125&amp;AJ125&amp;AK125))</f>
        <v/>
      </c>
      <c r="M125" t="str">
        <f t="shared" si="8"/>
        <v>01151</v>
      </c>
      <c r="N125" t="str">
        <f t="shared" si="8"/>
        <v/>
      </c>
      <c r="O125" t="s">
        <v>489</v>
      </c>
      <c r="P125" t="s">
        <v>1103</v>
      </c>
      <c r="Q125" t="s">
        <v>491</v>
      </c>
      <c r="R125" t="s">
        <v>1104</v>
      </c>
      <c r="S125" t="s">
        <v>493</v>
      </c>
      <c r="T125" t="s">
        <v>1105</v>
      </c>
      <c r="U125" t="s">
        <v>1106</v>
      </c>
      <c r="V125" t="s">
        <v>178</v>
      </c>
      <c r="W125" t="s">
        <v>594</v>
      </c>
      <c r="X125" t="s">
        <v>181</v>
      </c>
      <c r="Y125" t="s">
        <v>275</v>
      </c>
      <c r="Z125" t="s">
        <v>595</v>
      </c>
      <c r="AA125">
        <v>15</v>
      </c>
      <c r="AB125" t="s">
        <v>182</v>
      </c>
      <c r="AC125" t="s">
        <v>1107</v>
      </c>
      <c r="AD125" t="s">
        <v>7</v>
      </c>
      <c r="AE125" t="s">
        <v>701</v>
      </c>
      <c r="AF125" t="s">
        <v>598</v>
      </c>
      <c r="AG125" t="s">
        <v>187</v>
      </c>
    </row>
    <row r="126" spans="3:37" x14ac:dyDescent="0.2">
      <c r="C126">
        <v>500000124</v>
      </c>
      <c r="E126" t="str">
        <f t="shared" si="6"/>
        <v>大芝  健人</v>
      </c>
      <c r="F126" t="str">
        <f t="shared" si="9"/>
        <v>ｵｵｼﾊﾞ ﾀｹﾄ</v>
      </c>
      <c r="G126" t="str">
        <f t="shared" si="7"/>
        <v>OSHIBA Taketo(00)</v>
      </c>
      <c r="H126">
        <f t="shared" si="10"/>
        <v>1</v>
      </c>
      <c r="I126">
        <v>50</v>
      </c>
      <c r="J126">
        <f>IF(AC126="","500001",VLOOKUP(AC126,[2]shozoku!$A:$B,2,0))</f>
        <v>500028</v>
      </c>
      <c r="K126" t="str">
        <f>IF(AD126="","",VLOOKUP(AD126,[2]種目コード!$A:$B,2,0)&amp;IF(AF126="",""," "&amp;"0"&amp;AE126&amp;AF126&amp;AG126))</f>
        <v>00260 0001076</v>
      </c>
      <c r="L126" t="str">
        <f>IF(AH126="","",VLOOKUP(AH126,[2]種目コード!$A:$B,2,0)&amp;IF(AJ126="",""," "&amp;"0"&amp;AI126&amp;AJ126&amp;AK126))</f>
        <v/>
      </c>
      <c r="M126" t="str">
        <f t="shared" si="8"/>
        <v>00261</v>
      </c>
      <c r="N126" t="str">
        <f t="shared" si="8"/>
        <v/>
      </c>
      <c r="O126" t="s">
        <v>1108</v>
      </c>
      <c r="P126" t="s">
        <v>1109</v>
      </c>
      <c r="Q126" t="s">
        <v>1110</v>
      </c>
      <c r="R126" t="s">
        <v>1111</v>
      </c>
      <c r="S126" t="s">
        <v>1112</v>
      </c>
      <c r="T126" t="s">
        <v>1113</v>
      </c>
      <c r="U126" t="s">
        <v>1114</v>
      </c>
      <c r="V126" t="s">
        <v>178</v>
      </c>
      <c r="W126" t="s">
        <v>1115</v>
      </c>
      <c r="X126" t="s">
        <v>322</v>
      </c>
      <c r="Y126" t="s">
        <v>186</v>
      </c>
      <c r="AA126">
        <v>20</v>
      </c>
      <c r="AB126" t="s">
        <v>182</v>
      </c>
      <c r="AC126" t="s">
        <v>1116</v>
      </c>
      <c r="AD126" t="s">
        <v>209</v>
      </c>
      <c r="AE126" s="39" t="s">
        <v>210</v>
      </c>
      <c r="AF126" t="s">
        <v>322</v>
      </c>
      <c r="AG126" t="s">
        <v>1117</v>
      </c>
    </row>
    <row r="127" spans="3:37" x14ac:dyDescent="0.2">
      <c r="C127">
        <v>500000125</v>
      </c>
      <c r="E127" t="str">
        <f t="shared" si="6"/>
        <v>石坂  一弘</v>
      </c>
      <c r="F127" t="str">
        <f t="shared" si="9"/>
        <v>ｲｼｻﾞｶ ｶｽﾞﾋﾛ</v>
      </c>
      <c r="G127" t="str">
        <f t="shared" si="7"/>
        <v>ISHIZAKA Kazuhiro(62)</v>
      </c>
      <c r="H127">
        <f t="shared" si="10"/>
        <v>1</v>
      </c>
      <c r="I127">
        <v>50</v>
      </c>
      <c r="J127">
        <f>IF(AC127="","500001",VLOOKUP(AC127,[2]shozoku!$A:$B,2,0))</f>
        <v>500029</v>
      </c>
      <c r="K127" t="str">
        <f>IF(AD127="","",VLOOKUP(AD127,[2]種目コード!$A:$B,2,0)&amp;IF(AF127="",""," "&amp;"0"&amp;AE127&amp;AF127&amp;AG127))</f>
        <v>00270 0001350</v>
      </c>
      <c r="L127" t="str">
        <f>IF(AH127="","",VLOOKUP(AH127,[2]種目コード!$A:$B,2,0)&amp;IF(AJ127="",""," "&amp;"0"&amp;AI127&amp;AJ127&amp;AK127))</f>
        <v/>
      </c>
      <c r="M127" t="str">
        <f t="shared" si="8"/>
        <v>00271</v>
      </c>
      <c r="N127" t="str">
        <f t="shared" si="8"/>
        <v/>
      </c>
      <c r="O127" t="s">
        <v>1118</v>
      </c>
      <c r="P127" t="s">
        <v>1119</v>
      </c>
      <c r="Q127" t="s">
        <v>1120</v>
      </c>
      <c r="R127" t="s">
        <v>1121</v>
      </c>
      <c r="S127" t="s">
        <v>1122</v>
      </c>
      <c r="T127" t="s">
        <v>1123</v>
      </c>
      <c r="U127" t="s">
        <v>1124</v>
      </c>
      <c r="V127" t="s">
        <v>178</v>
      </c>
      <c r="W127" t="s">
        <v>1005</v>
      </c>
      <c r="X127" t="s">
        <v>180</v>
      </c>
      <c r="Y127" t="s">
        <v>276</v>
      </c>
      <c r="AA127">
        <v>59</v>
      </c>
      <c r="AB127" t="s">
        <v>182</v>
      </c>
      <c r="AC127" t="s">
        <v>1125</v>
      </c>
      <c r="AD127" t="s">
        <v>1007</v>
      </c>
      <c r="AE127" s="39" t="s">
        <v>210</v>
      </c>
      <c r="AF127" t="s">
        <v>497</v>
      </c>
      <c r="AG127" t="s">
        <v>1068</v>
      </c>
    </row>
    <row r="128" spans="3:37" x14ac:dyDescent="0.2">
      <c r="C128">
        <v>500000126</v>
      </c>
      <c r="E128" t="str">
        <f t="shared" si="6"/>
        <v>上村  洋太</v>
      </c>
      <c r="F128" t="str">
        <f t="shared" si="9"/>
        <v>ｶﾐﾑﾗ ﾋﾛﾀ</v>
      </c>
      <c r="G128" t="str">
        <f t="shared" si="7"/>
        <v>KAMIMURA Hirota(77)</v>
      </c>
      <c r="H128">
        <f t="shared" si="10"/>
        <v>1</v>
      </c>
      <c r="I128">
        <v>50</v>
      </c>
      <c r="J128">
        <f>IF(AC128="","500001",VLOOKUP(AC128,[2]shozoku!$A:$B,2,0))</f>
        <v>500029</v>
      </c>
      <c r="K128" t="str">
        <f>IF(AD128="","",VLOOKUP(AD128,[2]種目コード!$A:$B,2,0)&amp;IF(AF128="",""," "&amp;"0"&amp;AE128&amp;AF128&amp;AG128))</f>
        <v>00270 0001125</v>
      </c>
      <c r="L128" t="str">
        <f>IF(AH128="","",VLOOKUP(AH128,[2]種目コード!$A:$B,2,0)&amp;IF(AJ128="",""," "&amp;"0"&amp;AI128&amp;AJ128&amp;AK128))</f>
        <v/>
      </c>
      <c r="M128" t="str">
        <f t="shared" si="8"/>
        <v>00271</v>
      </c>
      <c r="N128" t="str">
        <f t="shared" si="8"/>
        <v/>
      </c>
      <c r="O128" t="s">
        <v>1126</v>
      </c>
      <c r="P128" t="s">
        <v>1127</v>
      </c>
      <c r="Q128" t="s">
        <v>1128</v>
      </c>
      <c r="R128" t="s">
        <v>1129</v>
      </c>
      <c r="S128" t="s">
        <v>1130</v>
      </c>
      <c r="T128" t="s">
        <v>1131</v>
      </c>
      <c r="U128">
        <v>5865933</v>
      </c>
      <c r="V128" t="s">
        <v>178</v>
      </c>
      <c r="W128">
        <v>1977</v>
      </c>
      <c r="X128">
        <v>4</v>
      </c>
      <c r="Y128">
        <v>5</v>
      </c>
      <c r="AA128">
        <v>44</v>
      </c>
      <c r="AB128" t="s">
        <v>182</v>
      </c>
      <c r="AC128" t="s">
        <v>1125</v>
      </c>
      <c r="AD128" t="s">
        <v>1007</v>
      </c>
      <c r="AE128" s="39" t="s">
        <v>210</v>
      </c>
      <c r="AF128" t="s">
        <v>196</v>
      </c>
      <c r="AG128" t="s">
        <v>186</v>
      </c>
    </row>
    <row r="129" spans="3:41" x14ac:dyDescent="0.2">
      <c r="C129">
        <v>500000127</v>
      </c>
      <c r="E129" t="str">
        <f t="shared" si="6"/>
        <v>齋藤  立樹</v>
      </c>
      <c r="F129" t="str">
        <f t="shared" si="9"/>
        <v>ｻｲﾄｳ ﾀﾂｷ</v>
      </c>
      <c r="G129" t="str">
        <f t="shared" si="7"/>
        <v>SAITO Tatsuki(96)</v>
      </c>
      <c r="H129">
        <f t="shared" si="10"/>
        <v>1</v>
      </c>
      <c r="I129">
        <v>50</v>
      </c>
      <c r="J129">
        <f>IF(AC129="","500001",VLOOKUP(AC129,[2]shozoku!$A:$B,2,0))</f>
        <v>500030</v>
      </c>
      <c r="K129" t="str">
        <f>IF(AD129="","",VLOOKUP(AD129,[2]種目コード!$A:$B,2,0)&amp;IF(AF129="",""," "&amp;"0"&amp;AE129&amp;AF129&amp;AG129))</f>
        <v>00260 0001250</v>
      </c>
      <c r="L129" t="str">
        <f>IF(AH129="","",VLOOKUP(AH129,[2]種目コード!$A:$B,2,0)&amp;IF(AJ129="",""," "&amp;"0"&amp;AI129&amp;AJ129&amp;AK129))</f>
        <v/>
      </c>
      <c r="M129" t="str">
        <f t="shared" si="8"/>
        <v>00261</v>
      </c>
      <c r="N129" t="str">
        <f t="shared" si="8"/>
        <v/>
      </c>
      <c r="O129" t="s">
        <v>1132</v>
      </c>
      <c r="P129" t="s">
        <v>1133</v>
      </c>
      <c r="Q129" t="s">
        <v>1134</v>
      </c>
      <c r="R129" t="s">
        <v>1135</v>
      </c>
      <c r="S129" t="s">
        <v>1136</v>
      </c>
      <c r="T129" t="s">
        <v>1137</v>
      </c>
      <c r="U129" t="s">
        <v>1138</v>
      </c>
      <c r="V129" t="s">
        <v>178</v>
      </c>
      <c r="W129" t="s">
        <v>1139</v>
      </c>
      <c r="X129" t="s">
        <v>520</v>
      </c>
      <c r="Y129" t="s">
        <v>236</v>
      </c>
      <c r="AA129">
        <v>24</v>
      </c>
      <c r="AB129" t="s">
        <v>182</v>
      </c>
      <c r="AC129" t="s">
        <v>1140</v>
      </c>
      <c r="AD129" t="s">
        <v>209</v>
      </c>
      <c r="AE129" s="39" t="s">
        <v>210</v>
      </c>
      <c r="AF129" t="s">
        <v>181</v>
      </c>
      <c r="AG129" t="s">
        <v>1068</v>
      </c>
    </row>
    <row r="130" spans="3:41" x14ac:dyDescent="0.2">
      <c r="C130">
        <v>500000128</v>
      </c>
      <c r="E130" t="str">
        <f t="shared" si="6"/>
        <v>田中  潤</v>
      </c>
      <c r="F130" t="str">
        <f t="shared" si="9"/>
        <v>ﾀﾅｶ ｼﾞｭﾝ</v>
      </c>
      <c r="G130" t="str">
        <f t="shared" si="7"/>
        <v>TANAKA Jun(84)</v>
      </c>
      <c r="H130">
        <f t="shared" si="10"/>
        <v>1</v>
      </c>
      <c r="I130">
        <v>50</v>
      </c>
      <c r="J130">
        <f>IF(AC130="","500001",VLOOKUP(AC130,[2]shozoku!$A:$B,2,0))</f>
        <v>500030</v>
      </c>
      <c r="K130" t="str">
        <f>IF(AD130="","",VLOOKUP(AD130,[2]種目コード!$A:$B,2,0)&amp;IF(AF130="",""," "&amp;"0"&amp;AE130&amp;AF130&amp;AG130))</f>
        <v>00260 0001172</v>
      </c>
      <c r="L130" t="str">
        <f>IF(AH130="","",VLOOKUP(AH130,[2]種目コード!$A:$B,2,0)&amp;IF(AJ130="",""," "&amp;"0"&amp;AI130&amp;AJ130&amp;AK130))</f>
        <v/>
      </c>
      <c r="M130" t="str">
        <f t="shared" si="8"/>
        <v>00261</v>
      </c>
      <c r="N130" t="str">
        <f t="shared" si="8"/>
        <v/>
      </c>
      <c r="O130" t="s">
        <v>255</v>
      </c>
      <c r="P130" t="s">
        <v>1141</v>
      </c>
      <c r="Q130" t="s">
        <v>257</v>
      </c>
      <c r="R130" t="s">
        <v>1142</v>
      </c>
      <c r="S130" t="s">
        <v>1143</v>
      </c>
      <c r="T130" t="s">
        <v>1144</v>
      </c>
      <c r="U130" t="s">
        <v>1145</v>
      </c>
      <c r="V130" t="s">
        <v>178</v>
      </c>
      <c r="W130" t="s">
        <v>1146</v>
      </c>
      <c r="X130" t="s">
        <v>520</v>
      </c>
      <c r="Y130" t="s">
        <v>233</v>
      </c>
      <c r="AA130">
        <v>37</v>
      </c>
      <c r="AB130" t="s">
        <v>182</v>
      </c>
      <c r="AC130" t="s">
        <v>1140</v>
      </c>
      <c r="AD130" t="s">
        <v>209</v>
      </c>
      <c r="AE130" s="39" t="s">
        <v>210</v>
      </c>
      <c r="AF130" t="s">
        <v>196</v>
      </c>
      <c r="AG130" t="s">
        <v>964</v>
      </c>
    </row>
    <row r="131" spans="3:41" x14ac:dyDescent="0.2">
      <c r="C131">
        <v>500000129</v>
      </c>
      <c r="E131" t="str">
        <f t="shared" ref="E131:E194" si="11">ASC(O131&amp;"  "&amp;P131&amp;IF(Z131="","","("&amp;Z131&amp;")"))</f>
        <v>吉平  拓也</v>
      </c>
      <c r="F131" t="str">
        <f t="shared" si="9"/>
        <v>ﾖｼﾋﾗ ﾀｸﾔ</v>
      </c>
      <c r="G131" t="str">
        <f t="shared" ref="G131:G194" si="12">ASC(UPPER(S131)&amp;" "&amp;PROPER(T131))&amp;"("&amp;RIGHT(W131,2)&amp;")"</f>
        <v>YOSHIHIRA Takuya(77)</v>
      </c>
      <c r="H131">
        <f t="shared" si="10"/>
        <v>1</v>
      </c>
      <c r="I131">
        <v>50</v>
      </c>
      <c r="J131">
        <f>IF(AC131="","500001",VLOOKUP(AC131,[2]shozoku!$A:$B,2,0))</f>
        <v>500030</v>
      </c>
      <c r="K131" t="str">
        <f>IF(AD131="","",VLOOKUP(AD131,[2]種目コード!$A:$B,2,0)&amp;IF(AF131="",""," "&amp;"0"&amp;AE131&amp;AF131&amp;AG131))</f>
        <v>01160 016045</v>
      </c>
      <c r="L131" t="str">
        <f>IF(AH131="","",VLOOKUP(AH131,[2]種目コード!$A:$B,2,0)&amp;IF(AJ131="",""," "&amp;"0"&amp;AI131&amp;AJ131&amp;AK131))</f>
        <v/>
      </c>
      <c r="M131" t="str">
        <f t="shared" si="8"/>
        <v>01161</v>
      </c>
      <c r="N131" t="str">
        <f t="shared" si="8"/>
        <v/>
      </c>
      <c r="O131" t="s">
        <v>1147</v>
      </c>
      <c r="P131" t="s">
        <v>1148</v>
      </c>
      <c r="Q131" t="s">
        <v>1149</v>
      </c>
      <c r="R131" t="s">
        <v>1150</v>
      </c>
      <c r="S131" t="s">
        <v>1151</v>
      </c>
      <c r="T131" t="s">
        <v>1152</v>
      </c>
      <c r="U131" t="s">
        <v>1153</v>
      </c>
      <c r="V131" t="s">
        <v>178</v>
      </c>
      <c r="W131" t="s">
        <v>1154</v>
      </c>
      <c r="X131" t="s">
        <v>715</v>
      </c>
      <c r="Y131" t="s">
        <v>715</v>
      </c>
      <c r="AA131">
        <v>44</v>
      </c>
      <c r="AB131" t="s">
        <v>182</v>
      </c>
      <c r="AC131" t="s">
        <v>1140</v>
      </c>
      <c r="AD131" t="s">
        <v>1037</v>
      </c>
      <c r="AE131" t="s">
        <v>285</v>
      </c>
      <c r="AF131" t="s">
        <v>791</v>
      </c>
      <c r="AG131" t="s">
        <v>247</v>
      </c>
    </row>
    <row r="132" spans="3:41" x14ac:dyDescent="0.2">
      <c r="C132">
        <v>500000130</v>
      </c>
      <c r="E132" t="str">
        <f t="shared" si="11"/>
        <v>結城  貴裕</v>
      </c>
      <c r="F132" t="str">
        <f t="shared" si="9"/>
        <v>ﾕｳｷ ﾀｶﾋﾛ</v>
      </c>
      <c r="G132" t="str">
        <f t="shared" si="12"/>
        <v>YUKI Takahiro(92)</v>
      </c>
      <c r="H132">
        <f t="shared" si="10"/>
        <v>1</v>
      </c>
      <c r="I132">
        <v>50</v>
      </c>
      <c r="J132">
        <f>IF(AC132="","500001",VLOOKUP(AC132,[2]shozoku!$A:$B,2,0))</f>
        <v>500030</v>
      </c>
      <c r="K132" t="str">
        <f>IF(AD132="","",VLOOKUP(AD132,[2]種目コード!$A:$B,2,0)&amp;IF(AF132="",""," "&amp;"0"&amp;AE132&amp;AF132&amp;AG132))</f>
        <v>00260 0001270</v>
      </c>
      <c r="L132" t="str">
        <f>IF(AH132="","",VLOOKUP(AH132,[2]種目コード!$A:$B,2,0)&amp;IF(AJ132="",""," "&amp;"0"&amp;AI132&amp;AJ132&amp;AK132))</f>
        <v/>
      </c>
      <c r="M132" t="str">
        <f t="shared" ref="M132:N195" si="13">IF(K132="","",LEFT(K132,4)&amp;1)</f>
        <v>00261</v>
      </c>
      <c r="N132" t="str">
        <f t="shared" si="13"/>
        <v/>
      </c>
      <c r="O132" t="s">
        <v>1155</v>
      </c>
      <c r="P132" t="s">
        <v>1156</v>
      </c>
      <c r="Q132" t="s">
        <v>1157</v>
      </c>
      <c r="R132" t="s">
        <v>1158</v>
      </c>
      <c r="S132" t="s">
        <v>1159</v>
      </c>
      <c r="T132" t="s">
        <v>1160</v>
      </c>
      <c r="U132" t="s">
        <v>1161</v>
      </c>
      <c r="V132" t="s">
        <v>178</v>
      </c>
      <c r="W132" t="s">
        <v>246</v>
      </c>
      <c r="X132" t="s">
        <v>181</v>
      </c>
      <c r="Y132" t="s">
        <v>701</v>
      </c>
      <c r="AA132">
        <v>28</v>
      </c>
      <c r="AB132" t="s">
        <v>182</v>
      </c>
      <c r="AC132" t="s">
        <v>1140</v>
      </c>
      <c r="AD132" t="s">
        <v>209</v>
      </c>
      <c r="AE132" s="39" t="s">
        <v>210</v>
      </c>
      <c r="AF132" t="s">
        <v>181</v>
      </c>
      <c r="AG132" t="s">
        <v>871</v>
      </c>
    </row>
    <row r="133" spans="3:41" x14ac:dyDescent="0.2">
      <c r="C133">
        <v>500000131</v>
      </c>
      <c r="E133" t="str">
        <f t="shared" si="11"/>
        <v>中田  正成</v>
      </c>
      <c r="F133" t="str">
        <f t="shared" si="9"/>
        <v>ﾅｶﾀ ﾏｻﾅﾘ</v>
      </c>
      <c r="G133" t="str">
        <f t="shared" si="12"/>
        <v>NAKATA Masanari(66)</v>
      </c>
      <c r="H133">
        <f t="shared" si="10"/>
        <v>1</v>
      </c>
      <c r="I133">
        <v>50</v>
      </c>
      <c r="J133">
        <f>IF(AC133="","500001",VLOOKUP(AC133,[2]shozoku!$A:$B,2,0))</f>
        <v>500030</v>
      </c>
      <c r="K133" t="str">
        <f>IF(AD133="","",VLOOKUP(AD133,[2]種目コード!$A:$B,2,0)&amp;IF(AF133="",""," "&amp;"0"&amp;AE133&amp;AF133&amp;AG133))</f>
        <v>01180 0193000</v>
      </c>
      <c r="L133" t="str">
        <f>IF(AH133="","",VLOOKUP(AH133,[2]種目コード!$A:$B,2,0)&amp;IF(AJ133="",""," "&amp;"0"&amp;AI133&amp;AJ133&amp;AK133))</f>
        <v/>
      </c>
      <c r="M133" t="str">
        <f t="shared" si="13"/>
        <v>01181</v>
      </c>
      <c r="N133" t="str">
        <f t="shared" si="13"/>
        <v/>
      </c>
      <c r="O133" t="s">
        <v>1162</v>
      </c>
      <c r="P133" t="s">
        <v>1163</v>
      </c>
      <c r="Q133" t="s">
        <v>1164</v>
      </c>
      <c r="R133" t="s">
        <v>1165</v>
      </c>
      <c r="S133" t="s">
        <v>1166</v>
      </c>
      <c r="T133" t="s">
        <v>1167</v>
      </c>
      <c r="U133" t="s">
        <v>1168</v>
      </c>
      <c r="V133" t="s">
        <v>178</v>
      </c>
      <c r="W133">
        <v>1966</v>
      </c>
      <c r="X133">
        <v>11</v>
      </c>
      <c r="Y133">
        <v>18</v>
      </c>
      <c r="AA133">
        <v>54</v>
      </c>
      <c r="AB133" t="s">
        <v>182</v>
      </c>
      <c r="AC133" t="s">
        <v>1140</v>
      </c>
      <c r="AD133" t="s">
        <v>996</v>
      </c>
      <c r="AE133" t="s">
        <v>233</v>
      </c>
      <c r="AF133" t="s">
        <v>598</v>
      </c>
      <c r="AG133" t="s">
        <v>187</v>
      </c>
    </row>
    <row r="134" spans="3:41" x14ac:dyDescent="0.2">
      <c r="C134">
        <v>500000132</v>
      </c>
      <c r="E134" t="str">
        <f t="shared" si="11"/>
        <v>浜田  湧気</v>
      </c>
      <c r="F134" t="str">
        <f t="shared" si="9"/>
        <v>ﾊﾏﾀﾞ ﾕｳｷ</v>
      </c>
      <c r="G134" t="str">
        <f t="shared" si="12"/>
        <v>HAMADA Yuki(96)</v>
      </c>
      <c r="H134">
        <f t="shared" si="10"/>
        <v>1</v>
      </c>
      <c r="I134">
        <v>50</v>
      </c>
      <c r="J134">
        <f>IF(AC134="","500001",VLOOKUP(AC134,[2]shozoku!$A:$B,2,0))</f>
        <v>500030</v>
      </c>
      <c r="K134" t="str">
        <f>IF(AD134="","",VLOOKUP(AD134,[2]種目コード!$A:$B,2,0)&amp;IF(AF134="",""," "&amp;"0"&amp;AE134&amp;AF134&amp;AG134))</f>
        <v>00260 0001200</v>
      </c>
      <c r="L134" t="str">
        <f>IF(AH134="","",VLOOKUP(AH134,[2]種目コード!$A:$B,2,0)&amp;IF(AJ134="",""," "&amp;"0"&amp;AI134&amp;AJ134&amp;AK134))</f>
        <v>07360 00580</v>
      </c>
      <c r="M134" t="str">
        <f t="shared" si="13"/>
        <v>00261</v>
      </c>
      <c r="N134" t="str">
        <f t="shared" si="13"/>
        <v>07361</v>
      </c>
      <c r="O134" t="s">
        <v>1169</v>
      </c>
      <c r="P134" t="s">
        <v>1170</v>
      </c>
      <c r="Q134" t="s">
        <v>1171</v>
      </c>
      <c r="R134" t="s">
        <v>1157</v>
      </c>
      <c r="S134" t="s">
        <v>1172</v>
      </c>
      <c r="T134" t="s">
        <v>1159</v>
      </c>
      <c r="U134" t="s">
        <v>1173</v>
      </c>
      <c r="V134" t="s">
        <v>178</v>
      </c>
      <c r="W134" t="s">
        <v>1139</v>
      </c>
      <c r="X134" t="s">
        <v>247</v>
      </c>
      <c r="Y134" t="s">
        <v>253</v>
      </c>
      <c r="AA134">
        <v>25</v>
      </c>
      <c r="AB134" t="s">
        <v>182</v>
      </c>
      <c r="AC134" t="s">
        <v>1140</v>
      </c>
      <c r="AD134" t="s">
        <v>209</v>
      </c>
      <c r="AE134" s="39" t="s">
        <v>210</v>
      </c>
      <c r="AF134" t="s">
        <v>181</v>
      </c>
      <c r="AG134" t="s">
        <v>187</v>
      </c>
      <c r="AH134" t="s">
        <v>10</v>
      </c>
      <c r="AJ134" s="39" t="s">
        <v>340</v>
      </c>
      <c r="AK134" t="s">
        <v>980</v>
      </c>
    </row>
    <row r="135" spans="3:41" x14ac:dyDescent="0.2">
      <c r="C135">
        <v>500000133</v>
      </c>
      <c r="E135" t="str">
        <f t="shared" si="11"/>
        <v>幸村  和也</v>
      </c>
      <c r="F135" t="str">
        <f t="shared" si="9"/>
        <v>ﾕｷﾑﾗ ｶｽﾞﾔ</v>
      </c>
      <c r="G135" t="str">
        <f t="shared" si="12"/>
        <v>YUKIMURA Kazuya(94)</v>
      </c>
      <c r="H135">
        <f t="shared" si="10"/>
        <v>1</v>
      </c>
      <c r="I135">
        <v>50</v>
      </c>
      <c r="J135">
        <f>IF(AC135="","500001",VLOOKUP(AC135,[2]shozoku!$A:$B,2,0))</f>
        <v>500030</v>
      </c>
      <c r="K135" t="str">
        <f>IF(AD135="","",VLOOKUP(AD135,[2]種目コード!$A:$B,2,0)&amp;IF(AF135="",""," "&amp;"0"&amp;AE135&amp;AF135&amp;AG135))</f>
        <v>00860 0040500</v>
      </c>
      <c r="L135" t="str">
        <f>IF(AH135="","",VLOOKUP(AH135,[2]種目コード!$A:$B,2,0)&amp;IF(AJ135="",""," "&amp;"0"&amp;AI135&amp;AJ135&amp;AK135))</f>
        <v/>
      </c>
      <c r="M135" t="str">
        <f t="shared" si="13"/>
        <v>00861</v>
      </c>
      <c r="N135" t="str">
        <f t="shared" si="13"/>
        <v/>
      </c>
      <c r="O135" t="s">
        <v>1174</v>
      </c>
      <c r="P135" t="s">
        <v>1175</v>
      </c>
      <c r="Q135" t="s">
        <v>1176</v>
      </c>
      <c r="R135" t="s">
        <v>1177</v>
      </c>
      <c r="S135" t="s">
        <v>1178</v>
      </c>
      <c r="T135" t="s">
        <v>1179</v>
      </c>
      <c r="U135" t="s">
        <v>1180</v>
      </c>
      <c r="V135" t="s">
        <v>178</v>
      </c>
      <c r="W135" t="s">
        <v>274</v>
      </c>
      <c r="X135" t="s">
        <v>181</v>
      </c>
      <c r="Y135" t="s">
        <v>497</v>
      </c>
      <c r="AA135">
        <v>26</v>
      </c>
      <c r="AB135" t="s">
        <v>182</v>
      </c>
      <c r="AC135" t="s">
        <v>1140</v>
      </c>
      <c r="AD135" t="s">
        <v>184</v>
      </c>
      <c r="AE135" s="39" t="s">
        <v>235</v>
      </c>
      <c r="AF135" s="39" t="s">
        <v>340</v>
      </c>
      <c r="AG135" t="s">
        <v>187</v>
      </c>
    </row>
    <row r="136" spans="3:41" x14ac:dyDescent="0.2">
      <c r="C136">
        <v>500000134</v>
      </c>
      <c r="E136" t="str">
        <f t="shared" si="11"/>
        <v>加藤  強志</v>
      </c>
      <c r="F136" t="str">
        <f t="shared" si="9"/>
        <v>ｶﾄｳ ﾂﾖｼ</v>
      </c>
      <c r="G136" t="str">
        <f t="shared" si="12"/>
        <v>KATO Tsuyoshi(69)</v>
      </c>
      <c r="H136">
        <f t="shared" si="10"/>
        <v>1</v>
      </c>
      <c r="I136">
        <v>50</v>
      </c>
      <c r="J136">
        <f>IF(AC136="","500001",VLOOKUP(AC136,[2]shozoku!$A:$B,2,0))</f>
        <v>500030</v>
      </c>
      <c r="K136" t="str">
        <f>IF(AD136="","",VLOOKUP(AD136,[2]種目コード!$A:$B,2,0)&amp;IF(AF136="",""," "&amp;"0"&amp;AE136&amp;AF136&amp;AG136))</f>
        <v>00270 0001369</v>
      </c>
      <c r="L136" t="str">
        <f>IF(AH136="","",VLOOKUP(AH136,[2]種目コード!$A:$B,2,0)&amp;IF(AJ136="",""," "&amp;"0"&amp;AI136&amp;AJ136&amp;AK136))</f>
        <v>08360 00861</v>
      </c>
      <c r="M136" t="str">
        <f t="shared" si="13"/>
        <v>00271</v>
      </c>
      <c r="N136" t="str">
        <f t="shared" si="13"/>
        <v>08361</v>
      </c>
      <c r="O136" t="s">
        <v>277</v>
      </c>
      <c r="P136" t="s">
        <v>1181</v>
      </c>
      <c r="Q136" t="s">
        <v>279</v>
      </c>
      <c r="R136" t="s">
        <v>1182</v>
      </c>
      <c r="S136" t="s">
        <v>591</v>
      </c>
      <c r="T136" t="s">
        <v>1183</v>
      </c>
      <c r="U136" t="s">
        <v>1184</v>
      </c>
      <c r="V136" t="s">
        <v>178</v>
      </c>
      <c r="W136" t="s">
        <v>1185</v>
      </c>
      <c r="X136" t="s">
        <v>311</v>
      </c>
      <c r="Y136" t="s">
        <v>180</v>
      </c>
      <c r="AA136">
        <v>52</v>
      </c>
      <c r="AB136" t="s">
        <v>182</v>
      </c>
      <c r="AC136" t="s">
        <v>1140</v>
      </c>
      <c r="AD136" t="s">
        <v>1007</v>
      </c>
      <c r="AE136" s="39" t="s">
        <v>210</v>
      </c>
      <c r="AF136" t="s">
        <v>497</v>
      </c>
      <c r="AG136" t="s">
        <v>1059</v>
      </c>
      <c r="AH136" t="s">
        <v>198</v>
      </c>
      <c r="AJ136" s="39" t="s">
        <v>984</v>
      </c>
      <c r="AK136" t="s">
        <v>909</v>
      </c>
    </row>
    <row r="137" spans="3:41" x14ac:dyDescent="0.2">
      <c r="C137">
        <v>500000135</v>
      </c>
      <c r="E137" t="str">
        <f t="shared" si="11"/>
        <v>大曽根  翼</v>
      </c>
      <c r="F137" t="str">
        <f t="shared" si="9"/>
        <v>ｵｵｿﾈ ﾂﾊﾞｻ</v>
      </c>
      <c r="G137" t="str">
        <f t="shared" si="12"/>
        <v>OSONE Tsubasa(95)</v>
      </c>
      <c r="H137">
        <f t="shared" si="10"/>
        <v>1</v>
      </c>
      <c r="I137">
        <v>50</v>
      </c>
      <c r="J137">
        <f>IF(AC137="","500001",VLOOKUP(AC137,[2]shozoku!$A:$B,2,0))</f>
        <v>500030</v>
      </c>
      <c r="K137" t="str">
        <f>IF(AD137="","",VLOOKUP(AD137,[2]種目コード!$A:$B,2,0)&amp;IF(AF137="",""," "&amp;"0"&amp;AE137&amp;AF137&amp;AG137))</f>
        <v>00260 0001150</v>
      </c>
      <c r="L137" t="str">
        <f>IF(AH137="","",VLOOKUP(AH137,[2]種目コード!$A:$B,2,0)&amp;IF(AJ137="",""," "&amp;"0"&amp;AI137&amp;AJ137&amp;AK137))</f>
        <v/>
      </c>
      <c r="M137" t="str">
        <f t="shared" si="13"/>
        <v>00261</v>
      </c>
      <c r="N137" t="str">
        <f t="shared" si="13"/>
        <v/>
      </c>
      <c r="O137" t="s">
        <v>1186</v>
      </c>
      <c r="P137" t="s">
        <v>1187</v>
      </c>
      <c r="Q137" t="s">
        <v>1188</v>
      </c>
      <c r="R137" t="s">
        <v>1189</v>
      </c>
      <c r="S137" t="s">
        <v>1190</v>
      </c>
      <c r="T137" t="s">
        <v>1191</v>
      </c>
      <c r="U137" t="s">
        <v>1192</v>
      </c>
      <c r="V137" t="s">
        <v>178</v>
      </c>
      <c r="W137" t="s">
        <v>849</v>
      </c>
      <c r="X137" t="s">
        <v>559</v>
      </c>
      <c r="Y137" t="s">
        <v>537</v>
      </c>
      <c r="AA137">
        <v>26</v>
      </c>
      <c r="AB137" t="s">
        <v>182</v>
      </c>
      <c r="AC137" t="s">
        <v>1140</v>
      </c>
      <c r="AD137" t="s">
        <v>209</v>
      </c>
      <c r="AE137" s="39" t="s">
        <v>210</v>
      </c>
      <c r="AF137">
        <v>11</v>
      </c>
      <c r="AG137">
        <v>50</v>
      </c>
    </row>
    <row r="138" spans="3:41" x14ac:dyDescent="0.2">
      <c r="C138">
        <v>500000136</v>
      </c>
      <c r="E138" t="str">
        <f t="shared" si="11"/>
        <v>泉市  啓一</v>
      </c>
      <c r="F138" t="str">
        <f t="shared" si="9"/>
        <v>ｲｽﾞﾐｲﾁ ｹｲｲﾁ</v>
      </c>
      <c r="G138" t="str">
        <f t="shared" si="12"/>
        <v>IZUMIICHI Keiichi(67)</v>
      </c>
      <c r="H138">
        <f t="shared" si="10"/>
        <v>1</v>
      </c>
      <c r="I138">
        <v>50</v>
      </c>
      <c r="J138">
        <f>IF(AC138="","500001",VLOOKUP(AC138,[2]shozoku!$A:$B,2,0))</f>
        <v>500030</v>
      </c>
      <c r="K138" t="str">
        <f>IF(AD138="","",VLOOKUP(AD138,[2]種目コード!$A:$B,2,0)&amp;IF(AF138="",""," "&amp;"0"&amp;AE138&amp;AF138&amp;AG138))</f>
        <v>00270 0001465</v>
      </c>
      <c r="L138" t="str">
        <f>IF(AH138="","",VLOOKUP(AH138,[2]種目コード!$A:$B,2,0)&amp;IF(AJ138="",""," "&amp;"0"&amp;AI138&amp;AJ138&amp;AK138))</f>
        <v>07160 00130</v>
      </c>
      <c r="M138" t="str">
        <f t="shared" si="13"/>
        <v>00271</v>
      </c>
      <c r="N138" t="str">
        <f t="shared" si="13"/>
        <v>07161</v>
      </c>
      <c r="O138" t="s">
        <v>1193</v>
      </c>
      <c r="P138" t="s">
        <v>1194</v>
      </c>
      <c r="Q138" t="s">
        <v>1195</v>
      </c>
      <c r="R138" t="s">
        <v>1196</v>
      </c>
      <c r="S138" t="s">
        <v>1197</v>
      </c>
      <c r="T138" t="s">
        <v>1198</v>
      </c>
      <c r="U138" t="s">
        <v>1199</v>
      </c>
      <c r="V138" t="s">
        <v>245</v>
      </c>
      <c r="W138" t="s">
        <v>195</v>
      </c>
      <c r="X138" t="s">
        <v>1200</v>
      </c>
      <c r="Y138" t="s">
        <v>285</v>
      </c>
      <c r="AA138">
        <v>54</v>
      </c>
      <c r="AB138" t="s">
        <v>249</v>
      </c>
      <c r="AC138" t="s">
        <v>1140</v>
      </c>
      <c r="AD138" t="s">
        <v>1201</v>
      </c>
      <c r="AE138" s="39" t="s">
        <v>68</v>
      </c>
      <c r="AF138" t="s">
        <v>263</v>
      </c>
      <c r="AG138" t="s">
        <v>1202</v>
      </c>
      <c r="AH138" t="s">
        <v>1203</v>
      </c>
      <c r="AJ138" s="39" t="s">
        <v>1204</v>
      </c>
      <c r="AK138">
        <v>30</v>
      </c>
    </row>
    <row r="139" spans="3:41" x14ac:dyDescent="0.2">
      <c r="C139">
        <v>500000137</v>
      </c>
      <c r="E139" t="str">
        <f t="shared" si="11"/>
        <v>岡山  進也</v>
      </c>
      <c r="F139" t="str">
        <f t="shared" si="9"/>
        <v>ｵｶﾔﾏ ｼﾝﾔ</v>
      </c>
      <c r="G139" t="str">
        <f t="shared" si="12"/>
        <v>OKAYAMA Shinya(79)</v>
      </c>
      <c r="H139">
        <f t="shared" si="10"/>
        <v>1</v>
      </c>
      <c r="I139">
        <v>50</v>
      </c>
      <c r="J139">
        <f>IF(AC139="","500001",VLOOKUP(AC139,[2]shozoku!$A:$B,2,0))</f>
        <v>500030</v>
      </c>
      <c r="K139" t="str">
        <f>IF(AD139="","",VLOOKUP(AD139,[2]種目コード!$A:$B,2,0)&amp;IF(AF139="",""," "&amp;"0"&amp;AE139&amp;AF139&amp;AG139))</f>
        <v>00270 0001175</v>
      </c>
      <c r="L139" t="str">
        <f>IF(AH139="","",VLOOKUP(AH139,[2]種目コード!$A:$B,2,0)&amp;IF(AJ139="",""," "&amp;"0"&amp;AI139&amp;AJ139&amp;AK139))</f>
        <v/>
      </c>
      <c r="M139" t="str">
        <f t="shared" si="13"/>
        <v>00271</v>
      </c>
      <c r="N139" t="str">
        <f t="shared" si="13"/>
        <v/>
      </c>
      <c r="O139" t="s">
        <v>1205</v>
      </c>
      <c r="P139" t="s">
        <v>1206</v>
      </c>
      <c r="Q139" t="s">
        <v>1207</v>
      </c>
      <c r="R139" t="s">
        <v>1208</v>
      </c>
      <c r="S139" t="s">
        <v>1209</v>
      </c>
      <c r="T139" t="s">
        <v>1210</v>
      </c>
      <c r="U139" t="s">
        <v>1211</v>
      </c>
      <c r="V139" t="s">
        <v>245</v>
      </c>
      <c r="W139" t="s">
        <v>1212</v>
      </c>
      <c r="X139" t="s">
        <v>181</v>
      </c>
      <c r="Y139" t="s">
        <v>701</v>
      </c>
      <c r="AA139">
        <v>41</v>
      </c>
      <c r="AB139" t="s">
        <v>249</v>
      </c>
      <c r="AC139" t="s">
        <v>1140</v>
      </c>
      <c r="AD139" t="s">
        <v>1213</v>
      </c>
      <c r="AE139" s="39" t="s">
        <v>68</v>
      </c>
      <c r="AF139" t="s">
        <v>196</v>
      </c>
      <c r="AG139" t="s">
        <v>1214</v>
      </c>
    </row>
    <row r="140" spans="3:41" x14ac:dyDescent="0.2">
      <c r="C140">
        <v>500000138</v>
      </c>
      <c r="E140" t="str">
        <f t="shared" si="11"/>
        <v>各務  佐友里</v>
      </c>
      <c r="F140" t="str">
        <f t="shared" si="9"/>
        <v>ｶｶﾞﾐ ｻﾕﾘ</v>
      </c>
      <c r="G140" t="str">
        <f t="shared" si="12"/>
        <v>KAGAMI Sayuri(93)</v>
      </c>
      <c r="H140">
        <f t="shared" si="10"/>
        <v>2</v>
      </c>
      <c r="I140">
        <v>50</v>
      </c>
      <c r="J140">
        <f>IF(AC140="","500001",VLOOKUP(AC140,[2]shozoku!$A:$B,2,0))</f>
        <v>500030</v>
      </c>
      <c r="K140" t="str">
        <f>IF(AD140="","",VLOOKUP(AD140,[2]種目コード!$A:$B,2,0)&amp;IF(AF140="",""," "&amp;"0"&amp;AE140&amp;AF140&amp;AG140))</f>
        <v>00660 0024000</v>
      </c>
      <c r="L140" t="str">
        <f>IF(AH140="","",VLOOKUP(AH140,[2]種目コード!$A:$B,2,0)&amp;IF(AJ140="",""," "&amp;"0"&amp;AI140&amp;AJ140&amp;AK140))</f>
        <v/>
      </c>
      <c r="M140" t="str">
        <f t="shared" si="13"/>
        <v>00661</v>
      </c>
      <c r="N140" t="str">
        <f t="shared" si="13"/>
        <v/>
      </c>
      <c r="O140" t="s">
        <v>1215</v>
      </c>
      <c r="P140" t="s">
        <v>1216</v>
      </c>
      <c r="Q140" t="s">
        <v>1217</v>
      </c>
      <c r="R140" t="s">
        <v>1218</v>
      </c>
      <c r="S140" t="s">
        <v>1219</v>
      </c>
      <c r="T140" t="s">
        <v>1220</v>
      </c>
      <c r="U140" t="s">
        <v>1221</v>
      </c>
      <c r="V140" t="s">
        <v>433</v>
      </c>
      <c r="W140" t="s">
        <v>262</v>
      </c>
      <c r="X140" t="s">
        <v>322</v>
      </c>
      <c r="Y140" t="s">
        <v>767</v>
      </c>
      <c r="AA140">
        <v>27</v>
      </c>
      <c r="AB140" t="s">
        <v>182</v>
      </c>
      <c r="AC140" t="s">
        <v>1140</v>
      </c>
      <c r="AD140" t="s">
        <v>1222</v>
      </c>
      <c r="AE140" s="39" t="s">
        <v>425</v>
      </c>
      <c r="AF140" t="s">
        <v>1223</v>
      </c>
      <c r="AG140" t="s">
        <v>187</v>
      </c>
    </row>
    <row r="141" spans="3:41" x14ac:dyDescent="0.2">
      <c r="C141">
        <v>500000139</v>
      </c>
      <c r="E141" t="str">
        <f t="shared" si="11"/>
        <v>大舘  尭春</v>
      </c>
      <c r="F141" t="str">
        <f t="shared" si="9"/>
        <v>ｵｵﾀﾞﾁ ﾀｶﾊﾙ</v>
      </c>
      <c r="G141" t="str">
        <f t="shared" si="12"/>
        <v>OODACHI Takaharu(96)</v>
      </c>
      <c r="H141">
        <f t="shared" si="10"/>
        <v>1</v>
      </c>
      <c r="I141">
        <v>50</v>
      </c>
      <c r="J141">
        <f>IF(AC141="","500001",VLOOKUP(AC141,[2]shozoku!$A:$B,2,0))</f>
        <v>500030</v>
      </c>
      <c r="K141" t="str">
        <f>IF(AD141="","",VLOOKUP(AD141,[2]種目コード!$A:$B,2,0)&amp;IF(AF141="",""," "&amp;"0"&amp;AE141&amp;AF141&amp;AG141))</f>
        <v>00260 0001400</v>
      </c>
      <c r="L141" t="str">
        <f>IF(AH141="","",VLOOKUP(AH141,[2]種目コード!$A:$B,2,0)&amp;IF(AJ141="",""," "&amp;"0"&amp;AI141&amp;AJ141&amp;AK141))</f>
        <v/>
      </c>
      <c r="M141" t="str">
        <f t="shared" si="13"/>
        <v>00261</v>
      </c>
      <c r="N141" t="str">
        <f t="shared" si="13"/>
        <v/>
      </c>
      <c r="O141" t="s">
        <v>1224</v>
      </c>
      <c r="P141" t="s">
        <v>1225</v>
      </c>
      <c r="Q141" t="s">
        <v>1226</v>
      </c>
      <c r="R141" t="s">
        <v>1227</v>
      </c>
      <c r="S141" t="s">
        <v>1228</v>
      </c>
      <c r="T141" t="s">
        <v>1229</v>
      </c>
      <c r="U141" t="s">
        <v>1230</v>
      </c>
      <c r="V141" t="s">
        <v>178</v>
      </c>
      <c r="W141" t="s">
        <v>1139</v>
      </c>
      <c r="X141" t="s">
        <v>522</v>
      </c>
      <c r="Y141" t="s">
        <v>180</v>
      </c>
      <c r="AA141">
        <v>25</v>
      </c>
      <c r="AB141" t="s">
        <v>182</v>
      </c>
      <c r="AC141" t="s">
        <v>1140</v>
      </c>
      <c r="AD141" t="s">
        <v>209</v>
      </c>
      <c r="AE141" s="39" t="s">
        <v>210</v>
      </c>
      <c r="AF141" t="s">
        <v>263</v>
      </c>
      <c r="AG141" t="s">
        <v>187</v>
      </c>
    </row>
    <row r="142" spans="3:41" x14ac:dyDescent="0.2">
      <c r="C142">
        <v>500000140</v>
      </c>
      <c r="E142" t="str">
        <f t="shared" si="11"/>
        <v>吉田  善博</v>
      </c>
      <c r="F142" t="str">
        <f t="shared" si="9"/>
        <v>ﾖｼﾀﾞ ﾖｼﾋﾛ</v>
      </c>
      <c r="G142" t="str">
        <f t="shared" si="12"/>
        <v>YOSHIDA Yoshihiro(64)</v>
      </c>
      <c r="H142">
        <f t="shared" si="10"/>
        <v>1</v>
      </c>
      <c r="I142">
        <v>50</v>
      </c>
      <c r="J142">
        <f>IF(AC142="","500001",VLOOKUP(AC142,[2]shozoku!$A:$B,2,0))</f>
        <v>500030</v>
      </c>
      <c r="K142" t="str">
        <f>IF(AD142="","",VLOOKUP(AD142,[2]種目コード!$A:$B,2,0)&amp;IF(AF142="",""," "&amp;"0"&amp;AE142&amp;AF142&amp;AG142))</f>
        <v>01180</v>
      </c>
      <c r="L142" t="str">
        <f>IF(AH142="","",VLOOKUP(AH142,[2]種目コード!$A:$B,2,0)&amp;IF(AJ142="",""," "&amp;"0"&amp;AI142&amp;AJ142&amp;AK142))</f>
        <v/>
      </c>
      <c r="M142" t="str">
        <f t="shared" si="13"/>
        <v>01181</v>
      </c>
      <c r="N142" t="str">
        <f t="shared" si="13"/>
        <v/>
      </c>
      <c r="O142" t="s">
        <v>1231</v>
      </c>
      <c r="P142" t="s">
        <v>1232</v>
      </c>
      <c r="Q142" t="s">
        <v>1233</v>
      </c>
      <c r="R142" t="s">
        <v>1234</v>
      </c>
      <c r="S142" t="s">
        <v>1235</v>
      </c>
      <c r="T142" t="s">
        <v>1236</v>
      </c>
      <c r="U142" t="s">
        <v>1237</v>
      </c>
      <c r="V142" t="s">
        <v>178</v>
      </c>
      <c r="W142" t="s">
        <v>1238</v>
      </c>
      <c r="X142" t="s">
        <v>196</v>
      </c>
      <c r="Y142" t="s">
        <v>304</v>
      </c>
      <c r="AA142">
        <v>56</v>
      </c>
      <c r="AB142" t="s">
        <v>182</v>
      </c>
      <c r="AC142" t="s">
        <v>1140</v>
      </c>
      <c r="AD142" t="s">
        <v>996</v>
      </c>
    </row>
    <row r="143" spans="3:41" x14ac:dyDescent="0.2">
      <c r="C143">
        <v>500000141</v>
      </c>
      <c r="E143" t="str">
        <f t="shared" si="11"/>
        <v>藤田  輝(高1)</v>
      </c>
      <c r="F143" t="str">
        <f t="shared" si="9"/>
        <v>ﾌｼﾞﾀ ﾋｶﾙ</v>
      </c>
      <c r="G143" t="str">
        <f t="shared" si="12"/>
        <v>FUJITA Hikaru(05)</v>
      </c>
      <c r="H143">
        <f t="shared" si="10"/>
        <v>1</v>
      </c>
      <c r="I143">
        <v>50</v>
      </c>
      <c r="J143">
        <f>IF(AC143="","500001",VLOOKUP(AC143,[2]shozoku!$A:$B,2,0))</f>
        <v>500031</v>
      </c>
      <c r="K143" t="str">
        <f>IF(AD143="","",VLOOKUP(AD143,[2]種目コード!$A:$B,2,0)&amp;IF(AF143="",""," "&amp;"0"&amp;AE143&amp;AF143&amp;AG143))</f>
        <v>00250 0001184</v>
      </c>
      <c r="L143" t="str">
        <f>IF(AH143="","",VLOOKUP(AH143,[2]種目コード!$A:$B,2,0)&amp;IF(AJ143="",""," "&amp;"0"&amp;AI143&amp;AJ143&amp;AK143))</f>
        <v/>
      </c>
      <c r="M143" t="str">
        <f t="shared" si="13"/>
        <v>00251</v>
      </c>
      <c r="N143" t="str">
        <f t="shared" si="13"/>
        <v/>
      </c>
      <c r="O143" t="s">
        <v>1239</v>
      </c>
      <c r="P143" t="s">
        <v>1240</v>
      </c>
      <c r="Q143" t="s">
        <v>1241</v>
      </c>
      <c r="R143" t="s">
        <v>1242</v>
      </c>
      <c r="S143" t="s">
        <v>1243</v>
      </c>
      <c r="T143" t="s">
        <v>1244</v>
      </c>
      <c r="U143" t="s">
        <v>1245</v>
      </c>
      <c r="V143" t="s">
        <v>178</v>
      </c>
      <c r="W143" t="s">
        <v>594</v>
      </c>
      <c r="X143" t="s">
        <v>311</v>
      </c>
      <c r="Y143" t="s">
        <v>253</v>
      </c>
      <c r="Z143" t="s">
        <v>595</v>
      </c>
      <c r="AA143">
        <v>16</v>
      </c>
      <c r="AB143" t="s">
        <v>182</v>
      </c>
      <c r="AC143" t="s">
        <v>1246</v>
      </c>
      <c r="AD143" t="s">
        <v>6</v>
      </c>
      <c r="AE143" s="39" t="s">
        <v>210</v>
      </c>
      <c r="AF143" t="s">
        <v>196</v>
      </c>
      <c r="AG143" t="s">
        <v>1247</v>
      </c>
    </row>
    <row r="144" spans="3:41" x14ac:dyDescent="0.2">
      <c r="C144">
        <v>500000142</v>
      </c>
      <c r="E144" t="str">
        <f t="shared" si="11"/>
        <v>成田  航輝(高2)</v>
      </c>
      <c r="F144" t="str">
        <f t="shared" si="9"/>
        <v>ﾅﾘﾀ ｺｳｷ</v>
      </c>
      <c r="G144" t="str">
        <f t="shared" si="12"/>
        <v>NARITA Koki(04)</v>
      </c>
      <c r="H144">
        <f t="shared" si="10"/>
        <v>1</v>
      </c>
      <c r="I144">
        <v>50</v>
      </c>
      <c r="J144">
        <f>IF(AC144="","500001",VLOOKUP(AC144,[2]shozoku!$A:$B,2,0))</f>
        <v>500032</v>
      </c>
      <c r="K144" t="str">
        <f>IF(AD144="","",VLOOKUP(AD144,[2]種目コード!$A:$B,2,0)&amp;IF(AF144="",""," "&amp;"0"&amp;AE144&amp;AF144&amp;AG144))</f>
        <v>00250 0001190</v>
      </c>
      <c r="L144" t="str">
        <f>IF(AH144="","",VLOOKUP(AH144,[2]種目コード!$A:$B,2,0)&amp;IF(AJ144="",""," "&amp;"0"&amp;AI144&amp;AJ144&amp;AK144))</f>
        <v/>
      </c>
      <c r="M144" t="str">
        <f t="shared" si="13"/>
        <v>00251</v>
      </c>
      <c r="N144" t="str">
        <f t="shared" si="13"/>
        <v/>
      </c>
      <c r="O144" t="s">
        <v>1248</v>
      </c>
      <c r="P144" t="s">
        <v>1249</v>
      </c>
      <c r="Q144" t="s">
        <v>1250</v>
      </c>
      <c r="R144" t="s">
        <v>1251</v>
      </c>
      <c r="S144" t="s">
        <v>1252</v>
      </c>
      <c r="T144" t="s">
        <v>1253</v>
      </c>
      <c r="U144" t="s">
        <v>1254</v>
      </c>
      <c r="V144" t="s">
        <v>178</v>
      </c>
      <c r="W144" t="s">
        <v>1255</v>
      </c>
      <c r="X144" t="s">
        <v>520</v>
      </c>
      <c r="Y144" t="s">
        <v>247</v>
      </c>
      <c r="Z144" t="s">
        <v>1256</v>
      </c>
      <c r="AA144">
        <v>17</v>
      </c>
      <c r="AB144" t="s">
        <v>182</v>
      </c>
      <c r="AC144" t="s">
        <v>1257</v>
      </c>
      <c r="AD144" t="s">
        <v>6</v>
      </c>
      <c r="AE144" s="39" t="s">
        <v>210</v>
      </c>
      <c r="AF144" t="s">
        <v>196</v>
      </c>
      <c r="AG144" t="s">
        <v>985</v>
      </c>
      <c r="AL144" t="s">
        <v>5</v>
      </c>
      <c r="AM144" t="s">
        <v>220</v>
      </c>
      <c r="AN144" t="s">
        <v>879</v>
      </c>
      <c r="AO144" t="s">
        <v>186</v>
      </c>
    </row>
    <row r="145" spans="3:39" x14ac:dyDescent="0.2">
      <c r="C145">
        <v>500000143</v>
      </c>
      <c r="E145" t="str">
        <f t="shared" si="11"/>
        <v>吉田  涼(高2)</v>
      </c>
      <c r="F145" t="str">
        <f t="shared" si="9"/>
        <v>ﾖｼﾀﾞ ﾘｮｳ</v>
      </c>
      <c r="G145" t="str">
        <f t="shared" si="12"/>
        <v>YOSHIDA Ryo(04)</v>
      </c>
      <c r="H145">
        <f t="shared" si="10"/>
        <v>1</v>
      </c>
      <c r="I145">
        <v>50</v>
      </c>
      <c r="J145">
        <f>IF(AC145="","500001",VLOOKUP(AC145,[2]shozoku!$A:$B,2,0))</f>
        <v>500032</v>
      </c>
      <c r="K145" t="str">
        <f>IF(AD145="","",VLOOKUP(AD145,[2]種目コード!$A:$B,2,0)&amp;IF(AF145="",""," "&amp;"0"&amp;AE145&amp;AF145&amp;AG145))</f>
        <v>00250 0001245</v>
      </c>
      <c r="L145" t="str">
        <f>IF(AH145="","",VLOOKUP(AH145,[2]種目コード!$A:$B,2,0)&amp;IF(AJ145="",""," "&amp;"0"&amp;AI145&amp;AJ145&amp;AK145))</f>
        <v/>
      </c>
      <c r="M145" t="str">
        <f t="shared" si="13"/>
        <v>00251</v>
      </c>
      <c r="N145" t="str">
        <f t="shared" si="13"/>
        <v/>
      </c>
      <c r="O145" t="s">
        <v>1258</v>
      </c>
      <c r="P145" t="s">
        <v>1259</v>
      </c>
      <c r="Q145" t="s">
        <v>1260</v>
      </c>
      <c r="R145" t="s">
        <v>1261</v>
      </c>
      <c r="S145" t="s">
        <v>1262</v>
      </c>
      <c r="T145" t="s">
        <v>1263</v>
      </c>
      <c r="U145" t="s">
        <v>1264</v>
      </c>
      <c r="V145" t="s">
        <v>178</v>
      </c>
      <c r="W145" t="s">
        <v>1255</v>
      </c>
      <c r="X145" t="s">
        <v>311</v>
      </c>
      <c r="Y145" t="s">
        <v>537</v>
      </c>
      <c r="Z145" t="s">
        <v>1256</v>
      </c>
      <c r="AA145">
        <v>17</v>
      </c>
      <c r="AB145" t="s">
        <v>182</v>
      </c>
      <c r="AC145" t="s">
        <v>1257</v>
      </c>
      <c r="AD145" t="s">
        <v>6</v>
      </c>
      <c r="AE145" s="39" t="s">
        <v>210</v>
      </c>
      <c r="AF145" t="s">
        <v>181</v>
      </c>
      <c r="AG145" t="s">
        <v>1265</v>
      </c>
      <c r="AL145" t="s">
        <v>5</v>
      </c>
      <c r="AM145" t="s">
        <v>220</v>
      </c>
    </row>
    <row r="146" spans="3:39" x14ac:dyDescent="0.2">
      <c r="C146">
        <v>500000144</v>
      </c>
      <c r="E146" t="str">
        <f t="shared" si="11"/>
        <v>林  稜太(高2)</v>
      </c>
      <c r="F146" t="str">
        <f t="shared" si="9"/>
        <v>ﾊﾔｼ ﾘｮｳﾀ</v>
      </c>
      <c r="G146" t="str">
        <f t="shared" si="12"/>
        <v>HAYASHI Ryota(04)</v>
      </c>
      <c r="H146">
        <f t="shared" si="10"/>
        <v>1</v>
      </c>
      <c r="I146">
        <v>50</v>
      </c>
      <c r="J146">
        <f>IF(AC146="","500001",VLOOKUP(AC146,[2]shozoku!$A:$B,2,0))</f>
        <v>500032</v>
      </c>
      <c r="K146" t="str">
        <f>IF(AD146="","",VLOOKUP(AD146,[2]種目コード!$A:$B,2,0)&amp;IF(AF146="",""," "&amp;"0"&amp;AE146&amp;AF146&amp;AG146))</f>
        <v>00250 0001487</v>
      </c>
      <c r="L146" t="str">
        <f>IF(AH146="","",VLOOKUP(AH146,[2]種目コード!$A:$B,2,0)&amp;IF(AJ146="",""," "&amp;"0"&amp;AI146&amp;AJ146&amp;AK146))</f>
        <v/>
      </c>
      <c r="M146" t="str">
        <f t="shared" si="13"/>
        <v>00251</v>
      </c>
      <c r="N146" t="str">
        <f t="shared" si="13"/>
        <v/>
      </c>
      <c r="O146" t="s">
        <v>1266</v>
      </c>
      <c r="P146" t="s">
        <v>1267</v>
      </c>
      <c r="Q146" t="s">
        <v>1268</v>
      </c>
      <c r="R146" t="s">
        <v>1269</v>
      </c>
      <c r="S146" t="s">
        <v>1270</v>
      </c>
      <c r="T146" t="s">
        <v>1271</v>
      </c>
      <c r="U146" t="s">
        <v>1272</v>
      </c>
      <c r="V146" t="s">
        <v>178</v>
      </c>
      <c r="W146" t="s">
        <v>1255</v>
      </c>
      <c r="X146" t="s">
        <v>322</v>
      </c>
      <c r="Y146" t="s">
        <v>767</v>
      </c>
      <c r="Z146" t="s">
        <v>1256</v>
      </c>
      <c r="AA146">
        <v>17</v>
      </c>
      <c r="AB146" t="s">
        <v>182</v>
      </c>
      <c r="AC146" t="s">
        <v>1257</v>
      </c>
      <c r="AD146" t="s">
        <v>6</v>
      </c>
      <c r="AE146" s="39" t="s">
        <v>210</v>
      </c>
      <c r="AF146" t="s">
        <v>263</v>
      </c>
      <c r="AG146" t="s">
        <v>948</v>
      </c>
    </row>
    <row r="147" spans="3:39" x14ac:dyDescent="0.2">
      <c r="C147">
        <v>500000145</v>
      </c>
      <c r="E147" t="str">
        <f t="shared" si="11"/>
        <v>門脇  智弥(高2)</v>
      </c>
      <c r="F147" t="str">
        <f t="shared" si="9"/>
        <v>ｶﾄﾞﾜｷ ﾄﾓﾔ</v>
      </c>
      <c r="G147" t="str">
        <f t="shared" si="12"/>
        <v>KADOWAKI Tomoya(04)</v>
      </c>
      <c r="H147">
        <f t="shared" si="10"/>
        <v>1</v>
      </c>
      <c r="I147">
        <v>50</v>
      </c>
      <c r="J147">
        <f>IF(AC147="","500001",VLOOKUP(AC147,[2]shozoku!$A:$B,2,0))</f>
        <v>500032</v>
      </c>
      <c r="K147" t="str">
        <f>IF(AD147="","",VLOOKUP(AD147,[2]種目コード!$A:$B,2,0)&amp;IF(AF147="",""," "&amp;"0"&amp;AE147&amp;AF147&amp;AG147))</f>
        <v>00850 0044632</v>
      </c>
      <c r="L147" t="str">
        <f>IF(AH147="","",VLOOKUP(AH147,[2]種目コード!$A:$B,2,0)&amp;IF(AJ147="",""," "&amp;"0"&amp;AI147&amp;AJ147&amp;AK147))</f>
        <v/>
      </c>
      <c r="M147" t="str">
        <f t="shared" si="13"/>
        <v>00851</v>
      </c>
      <c r="N147" t="str">
        <f t="shared" si="13"/>
        <v/>
      </c>
      <c r="O147" t="s">
        <v>1273</v>
      </c>
      <c r="P147" t="s">
        <v>1274</v>
      </c>
      <c r="Q147" t="s">
        <v>1275</v>
      </c>
      <c r="R147" t="s">
        <v>258</v>
      </c>
      <c r="S147" t="s">
        <v>1276</v>
      </c>
      <c r="T147" t="s">
        <v>1277</v>
      </c>
      <c r="U147" t="s">
        <v>1278</v>
      </c>
      <c r="V147" t="s">
        <v>178</v>
      </c>
      <c r="W147" t="s">
        <v>1255</v>
      </c>
      <c r="X147" t="s">
        <v>559</v>
      </c>
      <c r="Y147" t="s">
        <v>522</v>
      </c>
      <c r="Z147" t="s">
        <v>1256</v>
      </c>
      <c r="AA147">
        <v>17</v>
      </c>
      <c r="AB147" t="s">
        <v>182</v>
      </c>
      <c r="AC147" t="s">
        <v>1257</v>
      </c>
      <c r="AD147" t="s">
        <v>597</v>
      </c>
      <c r="AE147" s="39" t="s">
        <v>235</v>
      </c>
      <c r="AF147" t="s">
        <v>879</v>
      </c>
      <c r="AG147" t="s">
        <v>1279</v>
      </c>
      <c r="AL147" t="s">
        <v>5</v>
      </c>
      <c r="AM147" t="s">
        <v>220</v>
      </c>
    </row>
    <row r="148" spans="3:39" x14ac:dyDescent="0.2">
      <c r="C148">
        <v>500000146</v>
      </c>
      <c r="E148" t="str">
        <f t="shared" si="11"/>
        <v>新  大輝(高1)</v>
      </c>
      <c r="F148" t="str">
        <f t="shared" si="9"/>
        <v>ｱﾀﾗｼ ﾀｲｷ</v>
      </c>
      <c r="G148" t="str">
        <f t="shared" si="12"/>
        <v>ATARASHI Taiki(05)</v>
      </c>
      <c r="H148">
        <f t="shared" si="10"/>
        <v>1</v>
      </c>
      <c r="I148">
        <v>50</v>
      </c>
      <c r="J148">
        <f>IF(AC148="","500001",VLOOKUP(AC148,[2]shozoku!$A:$B,2,0))</f>
        <v>500032</v>
      </c>
      <c r="K148" t="str">
        <f>IF(AD148="","",VLOOKUP(AD148,[2]種目コード!$A:$B,2,0)&amp;IF(AF148="",""," "&amp;"0"&amp;AE148&amp;AF148&amp;AG148))</f>
        <v>00250 0001243</v>
      </c>
      <c r="L148" t="str">
        <f>IF(AH148="","",VLOOKUP(AH148,[2]種目コード!$A:$B,2,0)&amp;IF(AJ148="",""," "&amp;"0"&amp;AI148&amp;AJ148&amp;AK148))</f>
        <v>07350</v>
      </c>
      <c r="M148" t="str">
        <f t="shared" si="13"/>
        <v>00251</v>
      </c>
      <c r="N148" t="str">
        <f t="shared" si="13"/>
        <v>07351</v>
      </c>
      <c r="O148" t="s">
        <v>1280</v>
      </c>
      <c r="P148" t="s">
        <v>1281</v>
      </c>
      <c r="Q148" t="s">
        <v>1282</v>
      </c>
      <c r="R148" t="s">
        <v>1283</v>
      </c>
      <c r="S148" t="s">
        <v>1284</v>
      </c>
      <c r="T148" t="s">
        <v>1285</v>
      </c>
      <c r="U148" t="s">
        <v>1286</v>
      </c>
      <c r="V148" t="s">
        <v>178</v>
      </c>
      <c r="W148" t="s">
        <v>594</v>
      </c>
      <c r="X148" t="s">
        <v>180</v>
      </c>
      <c r="Y148" t="s">
        <v>701</v>
      </c>
      <c r="Z148" t="s">
        <v>595</v>
      </c>
      <c r="AA148">
        <v>16</v>
      </c>
      <c r="AB148" t="s">
        <v>182</v>
      </c>
      <c r="AC148" t="s">
        <v>1257</v>
      </c>
      <c r="AD148" t="s">
        <v>6</v>
      </c>
      <c r="AE148" s="39" t="s">
        <v>210</v>
      </c>
      <c r="AF148" t="s">
        <v>181</v>
      </c>
      <c r="AG148" t="s">
        <v>266</v>
      </c>
      <c r="AH148" t="s">
        <v>11</v>
      </c>
      <c r="AL148" t="s">
        <v>5</v>
      </c>
      <c r="AM148" t="s">
        <v>220</v>
      </c>
    </row>
    <row r="149" spans="3:39" x14ac:dyDescent="0.2">
      <c r="C149">
        <v>500000147</v>
      </c>
      <c r="E149" t="str">
        <f t="shared" si="11"/>
        <v>鈴木  涼大(高1)</v>
      </c>
      <c r="F149" t="str">
        <f t="shared" si="9"/>
        <v>ｽｽﾞｷ ﾘｮｳﾀ</v>
      </c>
      <c r="G149" t="str">
        <f t="shared" si="12"/>
        <v>SUZUKI Ryota(05)</v>
      </c>
      <c r="H149">
        <f t="shared" si="10"/>
        <v>1</v>
      </c>
      <c r="I149">
        <v>50</v>
      </c>
      <c r="J149">
        <f>IF(AC149="","500001",VLOOKUP(AC149,[2]shozoku!$A:$B,2,0))</f>
        <v>500032</v>
      </c>
      <c r="K149" t="str">
        <f>IF(AD149="","",VLOOKUP(AD149,[2]種目コード!$A:$B,2,0)&amp;IF(AF149="",""," "&amp;"0"&amp;AE149&amp;AF149&amp;AG149))</f>
        <v>00250 0001345</v>
      </c>
      <c r="L149" t="str">
        <f>IF(AH149="","",VLOOKUP(AH149,[2]種目コード!$A:$B,2,0)&amp;IF(AJ149="",""," "&amp;"0"&amp;AI149&amp;AJ149&amp;AK149))</f>
        <v/>
      </c>
      <c r="M149" t="str">
        <f t="shared" si="13"/>
        <v>00251</v>
      </c>
      <c r="N149" t="str">
        <f t="shared" si="13"/>
        <v/>
      </c>
      <c r="O149" t="s">
        <v>1287</v>
      </c>
      <c r="P149" t="s">
        <v>1288</v>
      </c>
      <c r="Q149" t="s">
        <v>412</v>
      </c>
      <c r="R149" t="s">
        <v>1269</v>
      </c>
      <c r="S149" t="s">
        <v>414</v>
      </c>
      <c r="T149" t="s">
        <v>1271</v>
      </c>
      <c r="U149" t="s">
        <v>1289</v>
      </c>
      <c r="V149" t="s">
        <v>178</v>
      </c>
      <c r="W149" t="s">
        <v>594</v>
      </c>
      <c r="X149" t="s">
        <v>311</v>
      </c>
      <c r="Y149" t="s">
        <v>560</v>
      </c>
      <c r="Z149" t="s">
        <v>595</v>
      </c>
      <c r="AA149">
        <v>16</v>
      </c>
      <c r="AB149" t="s">
        <v>182</v>
      </c>
      <c r="AC149" t="s">
        <v>1257</v>
      </c>
      <c r="AD149" t="s">
        <v>6</v>
      </c>
      <c r="AE149" s="39" t="s">
        <v>210</v>
      </c>
      <c r="AF149" t="s">
        <v>497</v>
      </c>
      <c r="AG149" t="s">
        <v>1265</v>
      </c>
      <c r="AL149" t="s">
        <v>5</v>
      </c>
      <c r="AM149" t="s">
        <v>220</v>
      </c>
    </row>
    <row r="150" spans="3:39" x14ac:dyDescent="0.2">
      <c r="C150">
        <v>500000148</v>
      </c>
      <c r="E150" t="str">
        <f t="shared" si="11"/>
        <v>福王  勘太(高1)</v>
      </c>
      <c r="F150" t="str">
        <f t="shared" si="9"/>
        <v>ﾌｸｵｳ ｶﾝﾀ</v>
      </c>
      <c r="G150" t="str">
        <f t="shared" si="12"/>
        <v>FUKUO Kanta(06)</v>
      </c>
      <c r="H150">
        <f t="shared" si="10"/>
        <v>1</v>
      </c>
      <c r="I150">
        <v>50</v>
      </c>
      <c r="J150">
        <f>IF(AC150="","500001",VLOOKUP(AC150,[2]shozoku!$A:$B,2,0))</f>
        <v>500032</v>
      </c>
      <c r="K150" t="str">
        <f>IF(AD150="","",VLOOKUP(AD150,[2]種目コード!$A:$B,2,0)&amp;IF(AF150="",""," "&amp;"0"&amp;AE150&amp;AF150&amp;AG150))</f>
        <v>00850</v>
      </c>
      <c r="L150" t="str">
        <f>IF(AH150="","",VLOOKUP(AH150,[2]種目コード!$A:$B,2,0)&amp;IF(AJ150="",""," "&amp;"0"&amp;AI150&amp;AJ150&amp;AK150))</f>
        <v/>
      </c>
      <c r="M150" t="str">
        <f t="shared" si="13"/>
        <v>00851</v>
      </c>
      <c r="N150" t="str">
        <f t="shared" si="13"/>
        <v/>
      </c>
      <c r="O150" t="s">
        <v>1290</v>
      </c>
      <c r="P150" t="s">
        <v>1291</v>
      </c>
      <c r="Q150" t="s">
        <v>1292</v>
      </c>
      <c r="R150" t="s">
        <v>1293</v>
      </c>
      <c r="S150" t="s">
        <v>1294</v>
      </c>
      <c r="T150" t="s">
        <v>1295</v>
      </c>
      <c r="U150" t="s">
        <v>1296</v>
      </c>
      <c r="V150" t="s">
        <v>178</v>
      </c>
      <c r="W150" t="s">
        <v>901</v>
      </c>
      <c r="X150" t="s">
        <v>522</v>
      </c>
      <c r="Y150" t="s">
        <v>247</v>
      </c>
      <c r="Z150" t="s">
        <v>595</v>
      </c>
      <c r="AA150">
        <v>15</v>
      </c>
      <c r="AB150" t="s">
        <v>182</v>
      </c>
      <c r="AC150" t="s">
        <v>1257</v>
      </c>
      <c r="AD150" t="s">
        <v>597</v>
      </c>
    </row>
    <row r="151" spans="3:39" x14ac:dyDescent="0.2">
      <c r="C151">
        <v>500000149</v>
      </c>
      <c r="E151" t="str">
        <f t="shared" si="11"/>
        <v>杉山  将(高1)</v>
      </c>
      <c r="F151" t="str">
        <f t="shared" si="9"/>
        <v>ｽｷﾞﾔﾏ ｼｮｳ</v>
      </c>
      <c r="G151" t="str">
        <f t="shared" si="12"/>
        <v>SUGIYAMA Sho(05)</v>
      </c>
      <c r="H151">
        <f t="shared" si="10"/>
        <v>1</v>
      </c>
      <c r="I151">
        <v>50</v>
      </c>
      <c r="J151">
        <f>IF(AC151="","500001",VLOOKUP(AC151,[2]shozoku!$A:$B,2,0))</f>
        <v>500032</v>
      </c>
      <c r="K151" t="str">
        <f>IF(AD151="","",VLOOKUP(AD151,[2]種目コード!$A:$B,2,0)&amp;IF(AF151="",""," "&amp;"0"&amp;AE151&amp;AF151&amp;AG151))</f>
        <v>08250 01015</v>
      </c>
      <c r="L151" t="str">
        <f>IF(AH151="","",VLOOKUP(AH151,[2]種目コード!$A:$B,2,0)&amp;IF(AJ151="",""," "&amp;"0"&amp;AI151&amp;AJ151&amp;AK151))</f>
        <v/>
      </c>
      <c r="M151" t="str">
        <f t="shared" si="13"/>
        <v>08251</v>
      </c>
      <c r="N151" t="str">
        <f t="shared" si="13"/>
        <v/>
      </c>
      <c r="O151" t="s">
        <v>1297</v>
      </c>
      <c r="P151" t="s">
        <v>1298</v>
      </c>
      <c r="Q151" t="s">
        <v>1299</v>
      </c>
      <c r="R151" t="s">
        <v>1300</v>
      </c>
      <c r="S151" t="s">
        <v>1301</v>
      </c>
      <c r="T151" t="s">
        <v>1302</v>
      </c>
      <c r="U151" t="s">
        <v>1303</v>
      </c>
      <c r="V151" t="s">
        <v>178</v>
      </c>
      <c r="W151" t="s">
        <v>594</v>
      </c>
      <c r="X151" t="s">
        <v>520</v>
      </c>
      <c r="Y151" t="s">
        <v>655</v>
      </c>
      <c r="Z151" t="s">
        <v>595</v>
      </c>
      <c r="AA151">
        <v>16</v>
      </c>
      <c r="AB151" t="s">
        <v>182</v>
      </c>
      <c r="AC151" t="s">
        <v>1257</v>
      </c>
      <c r="AD151" t="s">
        <v>1304</v>
      </c>
      <c r="AF151" t="s">
        <v>322</v>
      </c>
      <c r="AG151" t="s">
        <v>560</v>
      </c>
    </row>
    <row r="152" spans="3:39" x14ac:dyDescent="0.2">
      <c r="C152">
        <v>500000150</v>
      </c>
      <c r="E152" t="str">
        <f t="shared" si="11"/>
        <v>濵田  啓那(高1)</v>
      </c>
      <c r="F152" t="str">
        <f t="shared" si="9"/>
        <v>ﾊﾏﾀﾞ ｹｲﾅ</v>
      </c>
      <c r="G152" t="str">
        <f t="shared" si="12"/>
        <v>HAMADA Keina(05)</v>
      </c>
      <c r="H152">
        <f t="shared" si="10"/>
        <v>1</v>
      </c>
      <c r="I152">
        <v>50</v>
      </c>
      <c r="J152">
        <f>IF(AC152="","500001",VLOOKUP(AC152,[2]shozoku!$A:$B,2,0))</f>
        <v>500032</v>
      </c>
      <c r="K152" t="str">
        <f>IF(AD152="","",VLOOKUP(AD152,[2]種目コード!$A:$B,2,0)&amp;IF(AF152="",""," "&amp;"0"&amp;AE152&amp;AF152&amp;AG152))</f>
        <v>00250 0001374</v>
      </c>
      <c r="L152" t="str">
        <f>IF(AH152="","",VLOOKUP(AH152,[2]種目コード!$A:$B,2,0)&amp;IF(AJ152="",""," "&amp;"0"&amp;AI152&amp;AJ152&amp;AK152))</f>
        <v/>
      </c>
      <c r="M152" t="str">
        <f t="shared" si="13"/>
        <v>00251</v>
      </c>
      <c r="N152" t="str">
        <f t="shared" si="13"/>
        <v/>
      </c>
      <c r="O152" t="s">
        <v>1305</v>
      </c>
      <c r="P152" t="s">
        <v>1306</v>
      </c>
      <c r="Q152" t="s">
        <v>1171</v>
      </c>
      <c r="R152" t="s">
        <v>1307</v>
      </c>
      <c r="S152" t="s">
        <v>1172</v>
      </c>
      <c r="T152" t="s">
        <v>1308</v>
      </c>
      <c r="V152" t="s">
        <v>178</v>
      </c>
      <c r="W152" t="s">
        <v>594</v>
      </c>
      <c r="X152" t="s">
        <v>520</v>
      </c>
      <c r="Y152" t="s">
        <v>233</v>
      </c>
      <c r="Z152" t="s">
        <v>595</v>
      </c>
      <c r="AA152">
        <v>16</v>
      </c>
      <c r="AB152" t="s">
        <v>182</v>
      </c>
      <c r="AC152" t="s">
        <v>1257</v>
      </c>
      <c r="AD152" t="s">
        <v>6</v>
      </c>
      <c r="AE152" s="39" t="s">
        <v>210</v>
      </c>
      <c r="AF152" t="s">
        <v>497</v>
      </c>
      <c r="AG152" t="s">
        <v>501</v>
      </c>
      <c r="AL152" t="s">
        <v>5</v>
      </c>
      <c r="AM152" t="s">
        <v>220</v>
      </c>
    </row>
    <row r="153" spans="3:39" x14ac:dyDescent="0.2">
      <c r="C153">
        <v>500000151</v>
      </c>
      <c r="E153" t="str">
        <f t="shared" si="11"/>
        <v>宮田  もも花(高2)</v>
      </c>
      <c r="F153" t="str">
        <f t="shared" si="9"/>
        <v>ﾐﾔﾀ ﾓﾓｶ</v>
      </c>
      <c r="G153" t="str">
        <f t="shared" si="12"/>
        <v>MIYATA Momoka(04)</v>
      </c>
      <c r="H153">
        <f t="shared" si="10"/>
        <v>2</v>
      </c>
      <c r="I153">
        <v>50</v>
      </c>
      <c r="J153">
        <f>IF(AC153="","500001",VLOOKUP(AC153,[2]shozoku!$A:$B,2,0))</f>
        <v>500032</v>
      </c>
      <c r="K153" t="str">
        <f>IF(AD153="","",VLOOKUP(AD153,[2]種目コード!$A:$B,2,0)&amp;IF(AF153="",""," "&amp;"0"&amp;AE153&amp;AF153&amp;AG153))</f>
        <v>00650 0022655</v>
      </c>
      <c r="L153" t="str">
        <f>IF(AH153="","",VLOOKUP(AH153,[2]種目コード!$A:$B,2,0)&amp;IF(AJ153="",""," "&amp;"0"&amp;AI153&amp;AJ153&amp;AK153))</f>
        <v/>
      </c>
      <c r="M153" t="str">
        <f t="shared" si="13"/>
        <v>00651</v>
      </c>
      <c r="N153" t="str">
        <f t="shared" si="13"/>
        <v/>
      </c>
      <c r="O153" t="s">
        <v>1309</v>
      </c>
      <c r="P153" t="s">
        <v>1310</v>
      </c>
      <c r="Q153" t="s">
        <v>1311</v>
      </c>
      <c r="R153" t="s">
        <v>1312</v>
      </c>
      <c r="S153" t="s">
        <v>1313</v>
      </c>
      <c r="T153" t="s">
        <v>1314</v>
      </c>
      <c r="U153" t="s">
        <v>1315</v>
      </c>
      <c r="V153" t="s">
        <v>433</v>
      </c>
      <c r="W153" t="s">
        <v>1255</v>
      </c>
      <c r="X153" t="s">
        <v>715</v>
      </c>
      <c r="Y153" t="s">
        <v>263</v>
      </c>
      <c r="Z153" t="s">
        <v>1256</v>
      </c>
      <c r="AA153">
        <v>17</v>
      </c>
      <c r="AB153" t="s">
        <v>182</v>
      </c>
      <c r="AC153" t="s">
        <v>1257</v>
      </c>
      <c r="AD153" t="s">
        <v>1316</v>
      </c>
      <c r="AE153" s="39" t="s">
        <v>425</v>
      </c>
      <c r="AF153" t="s">
        <v>248</v>
      </c>
      <c r="AG153" t="s">
        <v>1317</v>
      </c>
    </row>
    <row r="154" spans="3:39" x14ac:dyDescent="0.2">
      <c r="C154">
        <v>500000152</v>
      </c>
      <c r="E154" t="str">
        <f t="shared" si="11"/>
        <v>耕野  瑠杏(高1)</v>
      </c>
      <c r="F154" t="str">
        <f t="shared" si="9"/>
        <v>ｺｳﾉ ﾙｱﾝ</v>
      </c>
      <c r="G154" t="str">
        <f t="shared" si="12"/>
        <v>KONO Ruan(05)</v>
      </c>
      <c r="H154">
        <f t="shared" si="10"/>
        <v>2</v>
      </c>
      <c r="I154">
        <v>50</v>
      </c>
      <c r="J154">
        <f>IF(AC154="","500001",VLOOKUP(AC154,[2]shozoku!$A:$B,2,0))</f>
        <v>500032</v>
      </c>
      <c r="K154" t="str">
        <f>IF(AD154="","",VLOOKUP(AD154,[2]種目コード!$A:$B,2,0)&amp;IF(AF154="",""," "&amp;"0"&amp;AE154&amp;AF154&amp;AG154))</f>
        <v>00250 0001470</v>
      </c>
      <c r="L154" t="str">
        <f>IF(AH154="","",VLOOKUP(AH154,[2]種目コード!$A:$B,2,0)&amp;IF(AJ154="",""," "&amp;"0"&amp;AI154&amp;AJ154&amp;AK154))</f>
        <v>07350 00446</v>
      </c>
      <c r="M154" t="str">
        <f t="shared" si="13"/>
        <v>00251</v>
      </c>
      <c r="N154" t="str">
        <f t="shared" si="13"/>
        <v>07351</v>
      </c>
      <c r="O154" t="s">
        <v>1318</v>
      </c>
      <c r="P154" t="s">
        <v>1319</v>
      </c>
      <c r="Q154" t="s">
        <v>1320</v>
      </c>
      <c r="R154" t="s">
        <v>1321</v>
      </c>
      <c r="S154" t="s">
        <v>1322</v>
      </c>
      <c r="T154" t="s">
        <v>1323</v>
      </c>
      <c r="U154" t="s">
        <v>1324</v>
      </c>
      <c r="V154" t="s">
        <v>433</v>
      </c>
      <c r="W154" t="s">
        <v>594</v>
      </c>
      <c r="X154" t="s">
        <v>181</v>
      </c>
      <c r="Y154" t="s">
        <v>311</v>
      </c>
      <c r="Z154" t="s">
        <v>595</v>
      </c>
      <c r="AA154">
        <v>15</v>
      </c>
      <c r="AB154" t="s">
        <v>182</v>
      </c>
      <c r="AC154" t="s">
        <v>1257</v>
      </c>
      <c r="AD154" t="s">
        <v>6</v>
      </c>
      <c r="AE154" s="39" t="s">
        <v>210</v>
      </c>
      <c r="AF154" t="s">
        <v>263</v>
      </c>
      <c r="AG154" t="s">
        <v>871</v>
      </c>
      <c r="AH154" t="s">
        <v>11</v>
      </c>
      <c r="AJ154" s="39" t="s">
        <v>235</v>
      </c>
      <c r="AK154" t="s">
        <v>879</v>
      </c>
    </row>
    <row r="155" spans="3:39" x14ac:dyDescent="0.2">
      <c r="C155">
        <v>500000153</v>
      </c>
      <c r="E155" t="str">
        <f t="shared" si="11"/>
        <v>中村  莉乃(高1)</v>
      </c>
      <c r="F155" t="str">
        <f t="shared" si="9"/>
        <v>ﾅｶﾑﾗ ﾘﾉ</v>
      </c>
      <c r="G155" t="str">
        <f t="shared" si="12"/>
        <v>NAKAMURA Rino(05)</v>
      </c>
      <c r="H155">
        <f t="shared" si="10"/>
        <v>2</v>
      </c>
      <c r="I155">
        <v>50</v>
      </c>
      <c r="J155">
        <f>IF(AC155="","500001",VLOOKUP(AC155,[2]shozoku!$A:$B,2,0))</f>
        <v>500032</v>
      </c>
      <c r="K155" t="str">
        <f>IF(AD155="","",VLOOKUP(AD155,[2]種目コード!$A:$B,2,0)&amp;IF(AF155="",""," "&amp;"0"&amp;AE155&amp;AF155&amp;AG155))</f>
        <v>00250 0001473</v>
      </c>
      <c r="L155" t="str">
        <f>IF(AH155="","",VLOOKUP(AH155,[2]種目コード!$A:$B,2,0)&amp;IF(AJ155="",""," "&amp;"0"&amp;AI155&amp;AJ155&amp;AK155))</f>
        <v/>
      </c>
      <c r="M155" t="str">
        <f t="shared" si="13"/>
        <v>00251</v>
      </c>
      <c r="N155" t="str">
        <f t="shared" si="13"/>
        <v/>
      </c>
      <c r="O155" t="s">
        <v>1325</v>
      </c>
      <c r="P155" t="s">
        <v>1326</v>
      </c>
      <c r="Q155" t="s">
        <v>1327</v>
      </c>
      <c r="R155" t="s">
        <v>1328</v>
      </c>
      <c r="S155" t="s">
        <v>1329</v>
      </c>
      <c r="T155" t="s">
        <v>1330</v>
      </c>
      <c r="U155" t="s">
        <v>1331</v>
      </c>
      <c r="V155" t="s">
        <v>433</v>
      </c>
      <c r="W155" t="s">
        <v>594</v>
      </c>
      <c r="X155" t="s">
        <v>322</v>
      </c>
      <c r="Y155" t="s">
        <v>715</v>
      </c>
      <c r="Z155" t="s">
        <v>595</v>
      </c>
      <c r="AA155">
        <v>16</v>
      </c>
      <c r="AB155" t="s">
        <v>182</v>
      </c>
      <c r="AC155" t="s">
        <v>1257</v>
      </c>
      <c r="AD155" t="s">
        <v>6</v>
      </c>
      <c r="AE155" s="39" t="s">
        <v>210</v>
      </c>
      <c r="AF155" t="s">
        <v>263</v>
      </c>
      <c r="AG155" t="s">
        <v>313</v>
      </c>
    </row>
    <row r="156" spans="3:39" x14ac:dyDescent="0.2">
      <c r="C156">
        <v>500000154</v>
      </c>
      <c r="E156" t="str">
        <f t="shared" si="11"/>
        <v>田中  匠(中1)</v>
      </c>
      <c r="F156" t="str">
        <f t="shared" si="9"/>
        <v>ﾀﾅｶ ﾀｸﾐ</v>
      </c>
      <c r="G156" t="str">
        <f t="shared" si="12"/>
        <v>TANAKA Takumi(08)</v>
      </c>
      <c r="H156">
        <f t="shared" si="10"/>
        <v>1</v>
      </c>
      <c r="I156">
        <v>50</v>
      </c>
      <c r="J156">
        <f>IF(AC156="","500001",VLOOKUP(AC156,[2]shozoku!$A:$B,2,0))</f>
        <v>500033</v>
      </c>
      <c r="K156" t="str">
        <f>IF(AD156="","",VLOOKUP(AD156,[2]種目コード!$A:$B,2,0)&amp;IF(AF156="",""," "&amp;"0"&amp;AE156&amp;AF156&amp;AG156))</f>
        <v>00830 0053000</v>
      </c>
      <c r="L156" t="str">
        <f>IF(AH156="","",VLOOKUP(AH156,[2]種目コード!$A:$B,2,0)&amp;IF(AJ156="",""," "&amp;"0"&amp;AI156&amp;AJ156&amp;AK156))</f>
        <v/>
      </c>
      <c r="M156" t="str">
        <f t="shared" si="13"/>
        <v>00831</v>
      </c>
      <c r="N156" t="str">
        <f t="shared" si="13"/>
        <v/>
      </c>
      <c r="O156" t="s">
        <v>1332</v>
      </c>
      <c r="P156" t="s">
        <v>1333</v>
      </c>
      <c r="Q156" t="s">
        <v>257</v>
      </c>
      <c r="R156" t="s">
        <v>853</v>
      </c>
      <c r="S156" t="s">
        <v>1143</v>
      </c>
      <c r="T156" t="s">
        <v>1334</v>
      </c>
      <c r="U156" t="s">
        <v>1335</v>
      </c>
      <c r="V156" t="s">
        <v>178</v>
      </c>
      <c r="W156" t="s">
        <v>584</v>
      </c>
      <c r="X156" t="s">
        <v>322</v>
      </c>
      <c r="Y156" t="s">
        <v>542</v>
      </c>
      <c r="Z156" t="s">
        <v>402</v>
      </c>
      <c r="AA156">
        <v>12</v>
      </c>
      <c r="AB156" t="s">
        <v>182</v>
      </c>
      <c r="AC156" t="s">
        <v>1336</v>
      </c>
      <c r="AD156" t="s">
        <v>586</v>
      </c>
      <c r="AE156" s="39" t="s">
        <v>340</v>
      </c>
      <c r="AF156" t="s">
        <v>598</v>
      </c>
      <c r="AG156" t="s">
        <v>187</v>
      </c>
    </row>
    <row r="157" spans="3:39" x14ac:dyDescent="0.2">
      <c r="C157">
        <v>500000155</v>
      </c>
      <c r="E157" t="str">
        <f t="shared" si="11"/>
        <v>安納  大智(中1)</v>
      </c>
      <c r="F157" t="str">
        <f t="shared" ref="F157:F220" si="14">ASC(Q157&amp;" "&amp;R157)</f>
        <v>ｱﾝﾉｳ ﾀｲﾁ</v>
      </c>
      <c r="G157" t="str">
        <f t="shared" si="12"/>
        <v>ANNO Taichi(08)</v>
      </c>
      <c r="H157">
        <f t="shared" ref="H157:H220" si="15">IF(V157="男",1,2)</f>
        <v>1</v>
      </c>
      <c r="I157">
        <v>50</v>
      </c>
      <c r="J157">
        <f>IF(AC157="","500001",VLOOKUP(AC157,[2]shozoku!$A:$B,2,0))</f>
        <v>500033</v>
      </c>
      <c r="K157" t="str">
        <f>IF(AD157="","",VLOOKUP(AD157,[2]種目コード!$A:$B,2,0)&amp;IF(AF157="",""," "&amp;"0"&amp;AE157&amp;AF157&amp;AG157))</f>
        <v>00230 0001550</v>
      </c>
      <c r="L157" t="str">
        <f>IF(AH157="","",VLOOKUP(AH157,[2]種目コード!$A:$B,2,0)&amp;IF(AJ157="",""," "&amp;"0"&amp;AI157&amp;AJ157&amp;AK157))</f>
        <v/>
      </c>
      <c r="M157" t="str">
        <f t="shared" si="13"/>
        <v>00231</v>
      </c>
      <c r="N157" t="str">
        <f t="shared" si="13"/>
        <v/>
      </c>
      <c r="O157" t="s">
        <v>1337</v>
      </c>
      <c r="P157" t="s">
        <v>1338</v>
      </c>
      <c r="Q157" t="s">
        <v>1339</v>
      </c>
      <c r="R157" t="s">
        <v>805</v>
      </c>
      <c r="S157" t="s">
        <v>1340</v>
      </c>
      <c r="T157" t="s">
        <v>1341</v>
      </c>
      <c r="U157" t="s">
        <v>1342</v>
      </c>
      <c r="V157" t="s">
        <v>178</v>
      </c>
      <c r="W157" t="s">
        <v>584</v>
      </c>
      <c r="X157" t="s">
        <v>520</v>
      </c>
      <c r="Y157" t="s">
        <v>655</v>
      </c>
      <c r="Z157" t="s">
        <v>402</v>
      </c>
      <c r="AA157">
        <v>12</v>
      </c>
      <c r="AB157" t="s">
        <v>182</v>
      </c>
      <c r="AC157" t="s">
        <v>1336</v>
      </c>
      <c r="AD157" t="s">
        <v>1</v>
      </c>
      <c r="AE157" s="39" t="s">
        <v>210</v>
      </c>
      <c r="AF157" t="s">
        <v>560</v>
      </c>
      <c r="AG157" t="s">
        <v>1068</v>
      </c>
    </row>
    <row r="158" spans="3:39" x14ac:dyDescent="0.2">
      <c r="C158">
        <v>500000156</v>
      </c>
      <c r="E158" t="str">
        <f t="shared" si="11"/>
        <v>山邉  百香</v>
      </c>
      <c r="F158" t="str">
        <f t="shared" si="14"/>
        <v>ﾔﾏﾍﾞ ﾓｶ</v>
      </c>
      <c r="G158" t="str">
        <f t="shared" si="12"/>
        <v>YAMABE Moka(07)</v>
      </c>
      <c r="H158">
        <f t="shared" si="15"/>
        <v>2</v>
      </c>
      <c r="I158">
        <v>50</v>
      </c>
      <c r="J158">
        <f>IF(AC158="","500001",VLOOKUP(AC158,[2]shozoku!$A:$B,2,0))</f>
        <v>500033</v>
      </c>
      <c r="K158" t="str">
        <f>IF(AD158="","",VLOOKUP(AD158,[2]種目コード!$A:$B,2,0)&amp;IF(AF158="",""," "&amp;"0"&amp;AE158&amp;AF158&amp;AG158))</f>
        <v>00320 0003100</v>
      </c>
      <c r="L158" t="str">
        <f>IF(AH158="","",VLOOKUP(AH158,[2]種目コード!$A:$B,2,0)&amp;IF(AJ158="",""," "&amp;"0"&amp;AI158&amp;AJ158&amp;AK158))</f>
        <v/>
      </c>
      <c r="M158" t="str">
        <f t="shared" si="13"/>
        <v>00321</v>
      </c>
      <c r="N158" t="str">
        <f t="shared" si="13"/>
        <v/>
      </c>
      <c r="O158" t="s">
        <v>1343</v>
      </c>
      <c r="P158" t="s">
        <v>1344</v>
      </c>
      <c r="Q158" t="s">
        <v>1345</v>
      </c>
      <c r="R158" t="s">
        <v>1346</v>
      </c>
      <c r="S158" t="s">
        <v>1347</v>
      </c>
      <c r="T158" t="s">
        <v>1348</v>
      </c>
      <c r="U158" t="s">
        <v>1349</v>
      </c>
      <c r="V158" t="s">
        <v>433</v>
      </c>
      <c r="W158" t="s">
        <v>496</v>
      </c>
      <c r="X158" t="s">
        <v>715</v>
      </c>
      <c r="Y158" t="s">
        <v>322</v>
      </c>
      <c r="AA158">
        <v>14</v>
      </c>
      <c r="AB158" t="s">
        <v>182</v>
      </c>
      <c r="AC158" t="s">
        <v>1336</v>
      </c>
      <c r="AD158" t="s">
        <v>380</v>
      </c>
      <c r="AE158" s="39" t="s">
        <v>210</v>
      </c>
      <c r="AF158" t="s">
        <v>276</v>
      </c>
      <c r="AG158" t="s">
        <v>187</v>
      </c>
    </row>
    <row r="159" spans="3:39" x14ac:dyDescent="0.2">
      <c r="C159">
        <v>500000157</v>
      </c>
      <c r="E159" t="str">
        <f t="shared" si="11"/>
        <v>森  美里(中1)</v>
      </c>
      <c r="F159" t="str">
        <f t="shared" si="14"/>
        <v>ﾓﾘ ﾐｻﾄ</v>
      </c>
      <c r="G159" t="str">
        <f t="shared" si="12"/>
        <v>MORI Misato(09)</v>
      </c>
      <c r="H159">
        <f t="shared" si="15"/>
        <v>2</v>
      </c>
      <c r="I159">
        <v>50</v>
      </c>
      <c r="J159">
        <f>IF(AC159="","500001",VLOOKUP(AC159,[2]shozoku!$A:$B,2,0))</f>
        <v>500033</v>
      </c>
      <c r="K159" t="str">
        <f>IF(AD159="","",VLOOKUP(AD159,[2]種目コード!$A:$B,2,0)&amp;IF(AF159="",""," "&amp;"0"&amp;AE159&amp;AF159&amp;AG159))</f>
        <v>00630 0025500</v>
      </c>
      <c r="L159" t="str">
        <f>IF(AH159="","",VLOOKUP(AH159,[2]種目コード!$A:$B,2,0)&amp;IF(AJ159="",""," "&amp;"0"&amp;AI159&amp;AJ159&amp;AK159))</f>
        <v/>
      </c>
      <c r="M159" t="str">
        <f t="shared" si="13"/>
        <v>00631</v>
      </c>
      <c r="N159" t="str">
        <f t="shared" si="13"/>
        <v/>
      </c>
      <c r="O159" t="s">
        <v>1350</v>
      </c>
      <c r="P159" t="s">
        <v>1351</v>
      </c>
      <c r="Q159" t="s">
        <v>1352</v>
      </c>
      <c r="R159" t="s">
        <v>1353</v>
      </c>
      <c r="S159" t="s">
        <v>1354</v>
      </c>
      <c r="T159" t="s">
        <v>1355</v>
      </c>
      <c r="U159" t="s">
        <v>1356</v>
      </c>
      <c r="V159" t="s">
        <v>433</v>
      </c>
      <c r="W159" t="s">
        <v>573</v>
      </c>
      <c r="X159" t="s">
        <v>220</v>
      </c>
      <c r="Y159" t="s">
        <v>648</v>
      </c>
      <c r="Z159" t="s">
        <v>402</v>
      </c>
      <c r="AA159">
        <v>12</v>
      </c>
      <c r="AB159" t="s">
        <v>182</v>
      </c>
      <c r="AC159" t="s">
        <v>1336</v>
      </c>
      <c r="AD159" s="31" t="s">
        <v>575</v>
      </c>
      <c r="AE159" s="39" t="s">
        <v>425</v>
      </c>
      <c r="AF159" t="s">
        <v>1317</v>
      </c>
      <c r="AG159" t="s">
        <v>187</v>
      </c>
    </row>
    <row r="160" spans="3:39" x14ac:dyDescent="0.2">
      <c r="C160">
        <v>500000158</v>
      </c>
      <c r="E160" t="str">
        <f t="shared" si="11"/>
        <v>南部  卓也</v>
      </c>
      <c r="F160" t="str">
        <f t="shared" si="14"/>
        <v>ﾅﾝﾌﾞ ﾀｸﾔ</v>
      </c>
      <c r="G160" t="str">
        <f t="shared" si="12"/>
        <v>NAMBU Takuya(93)</v>
      </c>
      <c r="H160">
        <f t="shared" si="15"/>
        <v>1</v>
      </c>
      <c r="I160">
        <v>50</v>
      </c>
      <c r="J160">
        <f>IF(AC160="","500001",VLOOKUP(AC160,[2]shozoku!$A:$B,2,0))</f>
        <v>500034</v>
      </c>
      <c r="K160" t="str">
        <f>IF(AD160="","",VLOOKUP(AD160,[2]種目コード!$A:$B,2,0)&amp;IF(AF160="",""," "&amp;"0"&amp;AE160&amp;AF160&amp;AG160))</f>
        <v>00260 0001180</v>
      </c>
      <c r="L160" t="str">
        <f>IF(AH160="","",VLOOKUP(AH160,[2]種目コード!$A:$B,2,0)&amp;IF(AJ160="",""," "&amp;"0"&amp;AI160&amp;AJ160&amp;AK160))</f>
        <v/>
      </c>
      <c r="M160" t="str">
        <f t="shared" si="13"/>
        <v>00261</v>
      </c>
      <c r="N160" t="str">
        <f t="shared" si="13"/>
        <v/>
      </c>
      <c r="O160" t="s">
        <v>1357</v>
      </c>
      <c r="P160" t="s">
        <v>1358</v>
      </c>
      <c r="Q160" t="s">
        <v>1359</v>
      </c>
      <c r="R160" t="s">
        <v>1150</v>
      </c>
      <c r="S160" t="s">
        <v>1360</v>
      </c>
      <c r="T160" t="s">
        <v>1361</v>
      </c>
      <c r="U160" t="s">
        <v>848</v>
      </c>
      <c r="V160" t="s">
        <v>178</v>
      </c>
      <c r="W160" t="s">
        <v>262</v>
      </c>
      <c r="X160" t="s">
        <v>715</v>
      </c>
      <c r="Y160" t="s">
        <v>322</v>
      </c>
      <c r="AA160">
        <v>28</v>
      </c>
      <c r="AB160" t="s">
        <v>182</v>
      </c>
      <c r="AC160" t="s">
        <v>1362</v>
      </c>
      <c r="AD160" t="s">
        <v>209</v>
      </c>
      <c r="AE160" s="39" t="s">
        <v>210</v>
      </c>
      <c r="AF160" t="s">
        <v>196</v>
      </c>
      <c r="AG160" t="s">
        <v>980</v>
      </c>
    </row>
    <row r="161" spans="3:39" x14ac:dyDescent="0.2">
      <c r="C161">
        <v>500000159</v>
      </c>
      <c r="E161" t="str">
        <f t="shared" si="11"/>
        <v>井口  道春(中2)</v>
      </c>
      <c r="F161" t="str">
        <f t="shared" si="14"/>
        <v>ｲｸﾞﾁ ﾐﾁﾊﾙ</v>
      </c>
      <c r="G161" t="str">
        <f t="shared" si="12"/>
        <v>IGUCHI Michiharu(08)</v>
      </c>
      <c r="H161">
        <f t="shared" si="15"/>
        <v>1</v>
      </c>
      <c r="I161">
        <v>50</v>
      </c>
      <c r="J161">
        <f>IF(AC161="","500001",VLOOKUP(AC161,[2]shozoku!$A:$B,2,0))</f>
        <v>500034</v>
      </c>
      <c r="K161" t="str">
        <f>IF(AD161="","",VLOOKUP(AD161,[2]種目コード!$A:$B,2,0)&amp;IF(AF161="",""," "&amp;"0"&amp;AE161&amp;AF161&amp;AG161))</f>
        <v>00240 0001450</v>
      </c>
      <c r="L161" t="str">
        <f>IF(AH161="","",VLOOKUP(AH161,[2]種目コード!$A:$B,2,0)&amp;IF(AJ161="",""," "&amp;"0"&amp;AI161&amp;AJ161&amp;AK161))</f>
        <v/>
      </c>
      <c r="M161" t="str">
        <f t="shared" si="13"/>
        <v>00241</v>
      </c>
      <c r="N161" t="str">
        <f t="shared" si="13"/>
        <v/>
      </c>
      <c r="O161" t="s">
        <v>1363</v>
      </c>
      <c r="P161" t="s">
        <v>1364</v>
      </c>
      <c r="Q161" t="s">
        <v>1365</v>
      </c>
      <c r="R161" t="s">
        <v>1366</v>
      </c>
      <c r="S161" t="s">
        <v>1367</v>
      </c>
      <c r="T161" t="s">
        <v>1368</v>
      </c>
      <c r="U161" t="s">
        <v>1369</v>
      </c>
      <c r="V161" t="s">
        <v>178</v>
      </c>
      <c r="W161" t="s">
        <v>584</v>
      </c>
      <c r="X161" t="s">
        <v>767</v>
      </c>
      <c r="Y161" t="s">
        <v>648</v>
      </c>
      <c r="Z161" t="s">
        <v>355</v>
      </c>
      <c r="AA161">
        <v>13</v>
      </c>
      <c r="AB161" t="s">
        <v>182</v>
      </c>
      <c r="AC161" t="s">
        <v>1362</v>
      </c>
      <c r="AD161" t="s">
        <v>2</v>
      </c>
      <c r="AE161" s="39" t="s">
        <v>210</v>
      </c>
      <c r="AF161" t="s">
        <v>263</v>
      </c>
      <c r="AG161" t="s">
        <v>1068</v>
      </c>
    </row>
    <row r="162" spans="3:39" x14ac:dyDescent="0.2">
      <c r="C162">
        <v>500000160</v>
      </c>
      <c r="E162" t="str">
        <f t="shared" si="11"/>
        <v>大西  俊克(中2)</v>
      </c>
      <c r="F162" t="str">
        <f t="shared" si="14"/>
        <v>ｵｵﾆｼ ﾄｼｶﾂ</v>
      </c>
      <c r="G162" t="str">
        <f t="shared" si="12"/>
        <v>ONISHI Toshikatsu(07)</v>
      </c>
      <c r="H162">
        <f t="shared" si="15"/>
        <v>1</v>
      </c>
      <c r="I162">
        <v>50</v>
      </c>
      <c r="J162">
        <f>IF(AC162="","500001",VLOOKUP(AC162,[2]shozoku!$A:$B,2,0))</f>
        <v>500034</v>
      </c>
      <c r="K162" t="str">
        <f>IF(AD162="","",VLOOKUP(AD162,[2]種目コード!$A:$B,2,0)&amp;IF(AF162="",""," "&amp;"0"&amp;AE162&amp;AF162&amp;AG162))</f>
        <v>00240 0001398</v>
      </c>
      <c r="L162" t="str">
        <f>IF(AH162="","",VLOOKUP(AH162,[2]種目コード!$A:$B,2,0)&amp;IF(AJ162="",""," "&amp;"0"&amp;AI162&amp;AJ162&amp;AK162))</f>
        <v/>
      </c>
      <c r="M162" t="str">
        <f t="shared" si="13"/>
        <v>00241</v>
      </c>
      <c r="N162" t="str">
        <f t="shared" si="13"/>
        <v/>
      </c>
      <c r="O162" t="s">
        <v>1370</v>
      </c>
      <c r="P162" t="s">
        <v>1371</v>
      </c>
      <c r="Q162" t="s">
        <v>1372</v>
      </c>
      <c r="R162" t="s">
        <v>1373</v>
      </c>
      <c r="S162" t="s">
        <v>1374</v>
      </c>
      <c r="T162" t="s">
        <v>1375</v>
      </c>
      <c r="U162" t="s">
        <v>1376</v>
      </c>
      <c r="V162" t="s">
        <v>178</v>
      </c>
      <c r="W162" t="s">
        <v>496</v>
      </c>
      <c r="X162" t="s">
        <v>559</v>
      </c>
      <c r="Y162" t="s">
        <v>537</v>
      </c>
      <c r="Z162" t="s">
        <v>355</v>
      </c>
      <c r="AA162">
        <v>14</v>
      </c>
      <c r="AB162" t="s">
        <v>182</v>
      </c>
      <c r="AC162" t="s">
        <v>1362</v>
      </c>
      <c r="AD162" t="s">
        <v>2</v>
      </c>
      <c r="AE162" s="39" t="s">
        <v>210</v>
      </c>
      <c r="AF162" t="s">
        <v>497</v>
      </c>
      <c r="AG162" t="s">
        <v>1377</v>
      </c>
    </row>
    <row r="163" spans="3:39" x14ac:dyDescent="0.2">
      <c r="C163">
        <v>500000161</v>
      </c>
      <c r="E163" t="str">
        <f t="shared" si="11"/>
        <v>尾形  照(中2)</v>
      </c>
      <c r="F163" t="str">
        <f t="shared" si="14"/>
        <v>ｵｶﾞﾀ ﾃﾙ</v>
      </c>
      <c r="G163" t="str">
        <f t="shared" si="12"/>
        <v>OGATA Teru(07)</v>
      </c>
      <c r="H163">
        <f t="shared" si="15"/>
        <v>1</v>
      </c>
      <c r="I163">
        <v>50</v>
      </c>
      <c r="J163">
        <f>IF(AC163="","500001",VLOOKUP(AC163,[2]shozoku!$A:$B,2,0))</f>
        <v>500034</v>
      </c>
      <c r="K163" t="str">
        <f>IF(AD163="","",VLOOKUP(AD163,[2]種目コード!$A:$B,2,0)&amp;IF(AF163="",""," "&amp;"0"&amp;AE163&amp;AF163&amp;AG163))</f>
        <v>00240 0001487</v>
      </c>
      <c r="L163" t="str">
        <f>IF(AH163="","",VLOOKUP(AH163,[2]種目コード!$A:$B,2,0)&amp;IF(AJ163="",""," "&amp;"0"&amp;AI163&amp;AJ163&amp;AK163))</f>
        <v/>
      </c>
      <c r="M163" t="str">
        <f t="shared" si="13"/>
        <v>00241</v>
      </c>
      <c r="N163" t="str">
        <f t="shared" si="13"/>
        <v/>
      </c>
      <c r="O163" t="s">
        <v>1378</v>
      </c>
      <c r="P163" t="s">
        <v>1379</v>
      </c>
      <c r="Q163" t="s">
        <v>1380</v>
      </c>
      <c r="R163" t="s">
        <v>1381</v>
      </c>
      <c r="S163" t="s">
        <v>1382</v>
      </c>
      <c r="T163" t="s">
        <v>1383</v>
      </c>
      <c r="U163" t="s">
        <v>1384</v>
      </c>
      <c r="V163" t="s">
        <v>178</v>
      </c>
      <c r="W163" t="s">
        <v>496</v>
      </c>
      <c r="X163" t="s">
        <v>181</v>
      </c>
      <c r="Y163" t="s">
        <v>233</v>
      </c>
      <c r="Z163" t="s">
        <v>355</v>
      </c>
      <c r="AA163">
        <v>13</v>
      </c>
      <c r="AB163" t="s">
        <v>182</v>
      </c>
      <c r="AC163" t="s">
        <v>1362</v>
      </c>
      <c r="AD163" t="s">
        <v>2</v>
      </c>
      <c r="AE163" s="39" t="s">
        <v>210</v>
      </c>
      <c r="AF163" t="s">
        <v>263</v>
      </c>
      <c r="AG163" t="s">
        <v>948</v>
      </c>
    </row>
    <row r="164" spans="3:39" x14ac:dyDescent="0.2">
      <c r="C164">
        <v>500000162</v>
      </c>
      <c r="E164" t="str">
        <f t="shared" si="11"/>
        <v>尾澤  樹(中2)</v>
      </c>
      <c r="F164" t="str">
        <f t="shared" si="14"/>
        <v>ｵｻﾞﾜ ｲﾂｷ</v>
      </c>
      <c r="G164" t="str">
        <f t="shared" si="12"/>
        <v>OZAWA Itsuki(07)</v>
      </c>
      <c r="H164">
        <f t="shared" si="15"/>
        <v>1</v>
      </c>
      <c r="I164">
        <v>50</v>
      </c>
      <c r="J164">
        <f>IF(AC164="","500001",VLOOKUP(AC164,[2]shozoku!$A:$B,2,0))</f>
        <v>500034</v>
      </c>
      <c r="K164" t="str">
        <f>IF(AD164="","",VLOOKUP(AD164,[2]種目コード!$A:$B,2,0)&amp;IF(AF164="",""," "&amp;"0"&amp;AE164&amp;AF164&amp;AG164))</f>
        <v>00240 0001300</v>
      </c>
      <c r="L164" t="str">
        <f>IF(AH164="","",VLOOKUP(AH164,[2]種目コード!$A:$B,2,0)&amp;IF(AJ164="",""," "&amp;"0"&amp;AI164&amp;AJ164&amp;AK164))</f>
        <v>00320 0002650</v>
      </c>
      <c r="M164" t="str">
        <f t="shared" si="13"/>
        <v>00241</v>
      </c>
      <c r="N164" t="str">
        <f t="shared" si="13"/>
        <v>00321</v>
      </c>
      <c r="O164" t="s">
        <v>1385</v>
      </c>
      <c r="P164" t="s">
        <v>1386</v>
      </c>
      <c r="Q164" t="s">
        <v>1387</v>
      </c>
      <c r="R164" t="s">
        <v>1388</v>
      </c>
      <c r="S164" t="s">
        <v>1389</v>
      </c>
      <c r="T164" t="s">
        <v>1390</v>
      </c>
      <c r="U164" t="s">
        <v>1391</v>
      </c>
      <c r="V164" t="s">
        <v>178</v>
      </c>
      <c r="W164" t="s">
        <v>496</v>
      </c>
      <c r="X164" t="s">
        <v>180</v>
      </c>
      <c r="Y164" t="s">
        <v>542</v>
      </c>
      <c r="Z164" t="s">
        <v>355</v>
      </c>
      <c r="AA164">
        <v>14</v>
      </c>
      <c r="AB164" t="s">
        <v>182</v>
      </c>
      <c r="AC164" t="s">
        <v>1362</v>
      </c>
      <c r="AD164" t="s">
        <v>2</v>
      </c>
      <c r="AE164" s="39" t="s">
        <v>210</v>
      </c>
      <c r="AF164" t="s">
        <v>497</v>
      </c>
      <c r="AG164" t="s">
        <v>187</v>
      </c>
      <c r="AH164" t="s">
        <v>380</v>
      </c>
      <c r="AI164" t="s">
        <v>187</v>
      </c>
      <c r="AJ164" t="s">
        <v>248</v>
      </c>
      <c r="AK164" t="s">
        <v>1068</v>
      </c>
    </row>
    <row r="165" spans="3:39" x14ac:dyDescent="0.2">
      <c r="C165">
        <v>500000163</v>
      </c>
      <c r="E165" t="str">
        <f t="shared" si="11"/>
        <v>菅沼  琉斗(中2)</v>
      </c>
      <c r="F165" t="str">
        <f t="shared" si="14"/>
        <v>ｽｶﾞﾇﾏ ﾘｭｳﾄ</v>
      </c>
      <c r="G165" t="str">
        <f t="shared" si="12"/>
        <v>SUGANUMA Ryuto(08)</v>
      </c>
      <c r="H165">
        <f t="shared" si="15"/>
        <v>1</v>
      </c>
      <c r="I165">
        <v>50</v>
      </c>
      <c r="J165">
        <f>IF(AC165="","500001",VLOOKUP(AC165,[2]shozoku!$A:$B,2,0))</f>
        <v>500034</v>
      </c>
      <c r="K165" t="str">
        <f>IF(AD165="","",VLOOKUP(AD165,[2]種目コード!$A:$B,2,0)&amp;IF(AF165="",""," "&amp;"0"&amp;AE165&amp;AF165&amp;AG165))</f>
        <v>00240 0001485</v>
      </c>
      <c r="L165" t="str">
        <f>IF(AH165="","",VLOOKUP(AH165,[2]種目コード!$A:$B,2,0)&amp;IF(AJ165="",""," "&amp;"0"&amp;AI165&amp;AJ165&amp;AK165))</f>
        <v/>
      </c>
      <c r="M165" t="str">
        <f t="shared" si="13"/>
        <v>00241</v>
      </c>
      <c r="N165" t="str">
        <f t="shared" si="13"/>
        <v/>
      </c>
      <c r="O165" t="s">
        <v>1392</v>
      </c>
      <c r="P165" t="s">
        <v>1393</v>
      </c>
      <c r="Q165" t="s">
        <v>1394</v>
      </c>
      <c r="R165" t="s">
        <v>1395</v>
      </c>
      <c r="S165" t="s">
        <v>1396</v>
      </c>
      <c r="T165" t="s">
        <v>1397</v>
      </c>
      <c r="U165" t="s">
        <v>1398</v>
      </c>
      <c r="V165" t="s">
        <v>178</v>
      </c>
      <c r="W165" t="s">
        <v>584</v>
      </c>
      <c r="X165" t="s">
        <v>220</v>
      </c>
      <c r="Y165" t="s">
        <v>186</v>
      </c>
      <c r="Z165" t="s">
        <v>355</v>
      </c>
      <c r="AA165">
        <v>13</v>
      </c>
      <c r="AB165" t="s">
        <v>182</v>
      </c>
      <c r="AC165" t="s">
        <v>1362</v>
      </c>
      <c r="AD165" t="s">
        <v>2</v>
      </c>
      <c r="AE165" s="39" t="s">
        <v>210</v>
      </c>
      <c r="AF165" t="s">
        <v>263</v>
      </c>
      <c r="AG165" t="s">
        <v>1399</v>
      </c>
    </row>
    <row r="166" spans="3:39" x14ac:dyDescent="0.2">
      <c r="C166">
        <v>500000164</v>
      </c>
      <c r="E166" t="str">
        <f t="shared" si="11"/>
        <v>舘野  安輝(中2)</v>
      </c>
      <c r="F166" t="str">
        <f t="shared" si="14"/>
        <v>ﾀﾃﾉ ｱｷﾗ</v>
      </c>
      <c r="G166" t="str">
        <f t="shared" si="12"/>
        <v>TATENO Akira(08)</v>
      </c>
      <c r="H166">
        <f t="shared" si="15"/>
        <v>1</v>
      </c>
      <c r="I166">
        <v>50</v>
      </c>
      <c r="J166">
        <f>IF(AC166="","500001",VLOOKUP(AC166,[2]shozoku!$A:$B,2,0))</f>
        <v>500034</v>
      </c>
      <c r="K166" t="str">
        <f>IF(AD166="","",VLOOKUP(AD166,[2]種目コード!$A:$B,2,0)&amp;IF(AF166="",""," "&amp;"0"&amp;AE166&amp;AF166&amp;AG166))</f>
        <v>00840 0053000</v>
      </c>
      <c r="L166" t="str">
        <f>IF(AH166="","",VLOOKUP(AH166,[2]種目コード!$A:$B,2,0)&amp;IF(AJ166="",""," "&amp;"0"&amp;AI166&amp;AJ166&amp;AK166))</f>
        <v/>
      </c>
      <c r="M166" t="str">
        <f t="shared" si="13"/>
        <v>00841</v>
      </c>
      <c r="N166" t="str">
        <f t="shared" si="13"/>
        <v/>
      </c>
      <c r="O166" t="s">
        <v>1400</v>
      </c>
      <c r="P166" t="s">
        <v>1401</v>
      </c>
      <c r="Q166" t="s">
        <v>1402</v>
      </c>
      <c r="R166" t="s">
        <v>1403</v>
      </c>
      <c r="S166" t="s">
        <v>1404</v>
      </c>
      <c r="T166" t="s">
        <v>1405</v>
      </c>
      <c r="U166" t="s">
        <v>1406</v>
      </c>
      <c r="V166" t="s">
        <v>178</v>
      </c>
      <c r="W166" t="s">
        <v>584</v>
      </c>
      <c r="X166" t="s">
        <v>220</v>
      </c>
      <c r="Y166" t="s">
        <v>248</v>
      </c>
      <c r="Z166" t="s">
        <v>355</v>
      </c>
      <c r="AA166">
        <v>13</v>
      </c>
      <c r="AB166" t="s">
        <v>182</v>
      </c>
      <c r="AC166" t="s">
        <v>1362</v>
      </c>
      <c r="AD166" t="s">
        <v>364</v>
      </c>
      <c r="AE166" t="s">
        <v>880</v>
      </c>
      <c r="AF166" t="s">
        <v>598</v>
      </c>
      <c r="AG166" t="s">
        <v>187</v>
      </c>
    </row>
    <row r="167" spans="3:39" x14ac:dyDescent="0.2">
      <c r="C167">
        <v>500000165</v>
      </c>
      <c r="E167" t="str">
        <f t="shared" si="11"/>
        <v>川上  心愛(中2)</v>
      </c>
      <c r="F167" t="str">
        <f t="shared" si="14"/>
        <v>ｶﾜｶﾐ ｺｺﾅ</v>
      </c>
      <c r="G167" t="str">
        <f t="shared" si="12"/>
        <v>KAWAKAMI Kokona(07)</v>
      </c>
      <c r="H167">
        <f t="shared" si="15"/>
        <v>2</v>
      </c>
      <c r="I167">
        <v>50</v>
      </c>
      <c r="J167">
        <f>IF(AC167="","500001",VLOOKUP(AC167,[2]shozoku!$A:$B,2,0))</f>
        <v>500034</v>
      </c>
      <c r="K167" t="str">
        <f>IF(AD167="","",VLOOKUP(AD167,[2]種目コード!$A:$B,2,0)&amp;IF(AF167="",""," "&amp;"0"&amp;AE167&amp;AF167&amp;AG167))</f>
        <v>00240 0001370</v>
      </c>
      <c r="L167" t="str">
        <f>IF(AH167="","",VLOOKUP(AH167,[2]種目コード!$A:$B,2,0)&amp;IF(AJ167="",""," "&amp;"0"&amp;AI167&amp;AJ167&amp;AK167))</f>
        <v>00320 0002938</v>
      </c>
      <c r="M167" t="str">
        <f t="shared" si="13"/>
        <v>00241</v>
      </c>
      <c r="N167" t="str">
        <f t="shared" si="13"/>
        <v>00321</v>
      </c>
      <c r="O167" t="s">
        <v>1407</v>
      </c>
      <c r="P167" t="s">
        <v>1408</v>
      </c>
      <c r="Q167" t="s">
        <v>1409</v>
      </c>
      <c r="R167" t="s">
        <v>1410</v>
      </c>
      <c r="S167" t="s">
        <v>1411</v>
      </c>
      <c r="T167" t="s">
        <v>1412</v>
      </c>
      <c r="U167" t="s">
        <v>1413</v>
      </c>
      <c r="V167" t="s">
        <v>433</v>
      </c>
      <c r="W167" t="s">
        <v>496</v>
      </c>
      <c r="X167" t="s">
        <v>311</v>
      </c>
      <c r="Y167" t="s">
        <v>537</v>
      </c>
      <c r="Z167" t="s">
        <v>355</v>
      </c>
      <c r="AA167">
        <v>14</v>
      </c>
      <c r="AB167" t="s">
        <v>182</v>
      </c>
      <c r="AC167" t="s">
        <v>1362</v>
      </c>
      <c r="AD167" t="s">
        <v>2</v>
      </c>
      <c r="AE167" s="39" t="s">
        <v>68</v>
      </c>
      <c r="AF167" t="s">
        <v>497</v>
      </c>
      <c r="AG167" t="s">
        <v>871</v>
      </c>
      <c r="AH167" t="s">
        <v>380</v>
      </c>
      <c r="AI167" t="s">
        <v>187</v>
      </c>
      <c r="AJ167" t="s">
        <v>648</v>
      </c>
      <c r="AK167" t="s">
        <v>1414</v>
      </c>
      <c r="AL167" t="s">
        <v>3</v>
      </c>
      <c r="AM167" t="s">
        <v>220</v>
      </c>
    </row>
    <row r="168" spans="3:39" x14ac:dyDescent="0.2">
      <c r="C168">
        <v>500000166</v>
      </c>
      <c r="E168" t="str">
        <f t="shared" si="11"/>
        <v>西迫  美央子(中2)</v>
      </c>
      <c r="F168" t="str">
        <f t="shared" si="14"/>
        <v>ﾆｼｻｺ ﾐｵｺ</v>
      </c>
      <c r="G168" t="str">
        <f t="shared" si="12"/>
        <v>NISHISAKO Mioko(07)</v>
      </c>
      <c r="H168">
        <f t="shared" si="15"/>
        <v>2</v>
      </c>
      <c r="I168">
        <v>50</v>
      </c>
      <c r="J168">
        <f>IF(AC168="","500001",VLOOKUP(AC168,[2]shozoku!$A:$B,2,0))</f>
        <v>500034</v>
      </c>
      <c r="K168" t="str">
        <f>IF(AD168="","",VLOOKUP(AD168,[2]種目コード!$A:$B,2,0)&amp;IF(AF168="",""," "&amp;"0"&amp;AE168&amp;AF168&amp;AG168))</f>
        <v>00240 0001449</v>
      </c>
      <c r="L168" t="str">
        <f>IF(AH168="","",VLOOKUP(AH168,[2]種目コード!$A:$B,2,0)&amp;IF(AJ168="",""," "&amp;"0"&amp;AI168&amp;AJ168&amp;AK168))</f>
        <v/>
      </c>
      <c r="M168" t="str">
        <f t="shared" si="13"/>
        <v>00241</v>
      </c>
      <c r="N168" t="str">
        <f t="shared" si="13"/>
        <v/>
      </c>
      <c r="O168" t="s">
        <v>1415</v>
      </c>
      <c r="P168" t="s">
        <v>1416</v>
      </c>
      <c r="Q168" t="s">
        <v>1417</v>
      </c>
      <c r="R168" t="s">
        <v>1418</v>
      </c>
      <c r="S168" t="s">
        <v>1419</v>
      </c>
      <c r="T168" t="s">
        <v>1420</v>
      </c>
      <c r="U168" t="s">
        <v>1421</v>
      </c>
      <c r="V168" t="s">
        <v>433</v>
      </c>
      <c r="W168" t="s">
        <v>496</v>
      </c>
      <c r="X168" t="s">
        <v>559</v>
      </c>
      <c r="Y168" t="s">
        <v>715</v>
      </c>
      <c r="Z168" t="s">
        <v>355</v>
      </c>
      <c r="AA168">
        <v>14</v>
      </c>
      <c r="AB168" t="s">
        <v>182</v>
      </c>
      <c r="AC168" t="s">
        <v>1362</v>
      </c>
      <c r="AD168" t="s">
        <v>2</v>
      </c>
      <c r="AE168" s="39" t="s">
        <v>210</v>
      </c>
      <c r="AF168" t="s">
        <v>263</v>
      </c>
      <c r="AG168" t="s">
        <v>1422</v>
      </c>
      <c r="AL168" t="s">
        <v>3</v>
      </c>
      <c r="AM168" t="s">
        <v>220</v>
      </c>
    </row>
    <row r="169" spans="3:39" x14ac:dyDescent="0.2">
      <c r="C169">
        <v>500000167</v>
      </c>
      <c r="E169" t="str">
        <f t="shared" si="11"/>
        <v>藤田  佳恵(中2)</v>
      </c>
      <c r="F169" t="str">
        <f t="shared" si="14"/>
        <v>ﾌｼﾞﾀ ﾖｼｴ</v>
      </c>
      <c r="G169" t="str">
        <f t="shared" si="12"/>
        <v>FUZITA Yoshie(07)</v>
      </c>
      <c r="H169">
        <f t="shared" si="15"/>
        <v>2</v>
      </c>
      <c r="I169">
        <v>50</v>
      </c>
      <c r="J169">
        <f>IF(AC169="","500001",VLOOKUP(AC169,[2]shozoku!$A:$B,2,0))</f>
        <v>500034</v>
      </c>
      <c r="K169" t="str">
        <f>IF(AD169="","",VLOOKUP(AD169,[2]種目コード!$A:$B,2,0)&amp;IF(AF169="",""," "&amp;"0"&amp;AE169&amp;AF169&amp;AG169))</f>
        <v>07320 00394</v>
      </c>
      <c r="L169" t="str">
        <f>IF(AH169="","",VLOOKUP(AH169,[2]種目コード!$A:$B,2,0)&amp;IF(AJ169="",""," "&amp;"0"&amp;AI169&amp;AJ169&amp;AK169))</f>
        <v>00240 0001370</v>
      </c>
      <c r="M169" t="str">
        <f t="shared" si="13"/>
        <v>07321</v>
      </c>
      <c r="N169" t="str">
        <f t="shared" si="13"/>
        <v>00241</v>
      </c>
      <c r="O169" t="s">
        <v>1239</v>
      </c>
      <c r="P169" t="s">
        <v>1423</v>
      </c>
      <c r="Q169" t="s">
        <v>1241</v>
      </c>
      <c r="R169" t="s">
        <v>1424</v>
      </c>
      <c r="S169" t="s">
        <v>1425</v>
      </c>
      <c r="T169" t="s">
        <v>1426</v>
      </c>
      <c r="U169" t="s">
        <v>1427</v>
      </c>
      <c r="V169" t="s">
        <v>433</v>
      </c>
      <c r="W169" t="s">
        <v>496</v>
      </c>
      <c r="X169" t="s">
        <v>311</v>
      </c>
      <c r="Y169" t="s">
        <v>497</v>
      </c>
      <c r="Z169" t="s">
        <v>355</v>
      </c>
      <c r="AA169">
        <v>14</v>
      </c>
      <c r="AB169" t="s">
        <v>182</v>
      </c>
      <c r="AC169" t="s">
        <v>1362</v>
      </c>
      <c r="AD169" t="s">
        <v>9</v>
      </c>
      <c r="AF169" t="s">
        <v>295</v>
      </c>
      <c r="AG169" t="s">
        <v>1428</v>
      </c>
      <c r="AH169" t="s">
        <v>2</v>
      </c>
      <c r="AI169" t="s">
        <v>187</v>
      </c>
      <c r="AJ169" t="s">
        <v>497</v>
      </c>
      <c r="AK169" t="s">
        <v>871</v>
      </c>
      <c r="AL169" t="s">
        <v>3</v>
      </c>
      <c r="AM169" t="s">
        <v>220</v>
      </c>
    </row>
    <row r="170" spans="3:39" x14ac:dyDescent="0.2">
      <c r="C170">
        <v>500000168</v>
      </c>
      <c r="E170" t="str">
        <f t="shared" si="11"/>
        <v>古田  絹(中2)</v>
      </c>
      <c r="F170" t="str">
        <f t="shared" si="14"/>
        <v>ﾌﾙﾀ ｼﾙｸ</v>
      </c>
      <c r="G170" t="str">
        <f t="shared" si="12"/>
        <v>FURUTA Shiruku(07)</v>
      </c>
      <c r="H170">
        <f t="shared" si="15"/>
        <v>2</v>
      </c>
      <c r="I170">
        <v>50</v>
      </c>
      <c r="J170">
        <f>IF(AC170="","500001",VLOOKUP(AC170,[2]shozoku!$A:$B,2,0))</f>
        <v>500034</v>
      </c>
      <c r="K170" t="str">
        <f>IF(AD170="","",VLOOKUP(AD170,[2]種目コード!$A:$B,2,0)&amp;IF(AF170="",""," "&amp;"0"&amp;AE170&amp;AF170&amp;AG170))</f>
        <v>00640 0023807</v>
      </c>
      <c r="L170" t="str">
        <f>IF(AH170="","",VLOOKUP(AH170,[2]種目コード!$A:$B,2,0)&amp;IF(AJ170="",""," "&amp;"0"&amp;AI170&amp;AJ170&amp;AK170))</f>
        <v/>
      </c>
      <c r="M170" t="str">
        <f t="shared" si="13"/>
        <v>00641</v>
      </c>
      <c r="N170" t="str">
        <f t="shared" si="13"/>
        <v/>
      </c>
      <c r="O170" t="s">
        <v>832</v>
      </c>
      <c r="P170" t="s">
        <v>1429</v>
      </c>
      <c r="Q170" t="s">
        <v>834</v>
      </c>
      <c r="R170" t="s">
        <v>1430</v>
      </c>
      <c r="S170" t="s">
        <v>1431</v>
      </c>
      <c r="T170" t="s">
        <v>1432</v>
      </c>
      <c r="U170" t="s">
        <v>1433</v>
      </c>
      <c r="V170" t="s">
        <v>433</v>
      </c>
      <c r="W170" t="s">
        <v>496</v>
      </c>
      <c r="X170" t="s">
        <v>559</v>
      </c>
      <c r="Y170" t="s">
        <v>253</v>
      </c>
      <c r="Z170" t="s">
        <v>355</v>
      </c>
      <c r="AA170">
        <v>14</v>
      </c>
      <c r="AB170" t="s">
        <v>182</v>
      </c>
      <c r="AC170" t="s">
        <v>1362</v>
      </c>
      <c r="AD170" t="s">
        <v>441</v>
      </c>
      <c r="AE170" t="s">
        <v>499</v>
      </c>
      <c r="AF170" t="s">
        <v>1414</v>
      </c>
      <c r="AG170" t="s">
        <v>275</v>
      </c>
    </row>
    <row r="171" spans="3:39" x14ac:dyDescent="0.2">
      <c r="C171">
        <v>500000169</v>
      </c>
      <c r="E171" t="str">
        <f t="shared" si="11"/>
        <v>村上  ひなの(中2)</v>
      </c>
      <c r="F171" t="str">
        <f t="shared" si="14"/>
        <v>ﾑﾗｶﾐ ﾋﾅﾉ</v>
      </c>
      <c r="G171" t="str">
        <f t="shared" si="12"/>
        <v>MURAKAMI Hinano(07)</v>
      </c>
      <c r="H171">
        <f t="shared" si="15"/>
        <v>2</v>
      </c>
      <c r="I171">
        <v>50</v>
      </c>
      <c r="J171">
        <f>IF(AC171="","500001",VLOOKUP(AC171,[2]shozoku!$A:$B,2,0))</f>
        <v>500034</v>
      </c>
      <c r="K171" t="str">
        <f>IF(AD171="","",VLOOKUP(AD171,[2]種目コード!$A:$B,2,0)&amp;IF(AF171="",""," "&amp;"0"&amp;AE171&amp;AF171&amp;AG171))</f>
        <v>00640 0025000</v>
      </c>
      <c r="L171" t="str">
        <f>IF(AH171="","",VLOOKUP(AH171,[2]種目コード!$A:$B,2,0)&amp;IF(AJ171="",""," "&amp;"0"&amp;AI171&amp;AJ171&amp;AK171))</f>
        <v/>
      </c>
      <c r="M171" t="str">
        <f t="shared" si="13"/>
        <v>00641</v>
      </c>
      <c r="N171" t="str">
        <f t="shared" si="13"/>
        <v/>
      </c>
      <c r="O171" t="s">
        <v>1434</v>
      </c>
      <c r="P171" t="s">
        <v>942</v>
      </c>
      <c r="Q171" t="s">
        <v>1435</v>
      </c>
      <c r="R171" t="s">
        <v>944</v>
      </c>
      <c r="S171" t="s">
        <v>1436</v>
      </c>
      <c r="T171" t="s">
        <v>1437</v>
      </c>
      <c r="U171" t="s">
        <v>1438</v>
      </c>
      <c r="V171" t="s">
        <v>433</v>
      </c>
      <c r="W171" t="s">
        <v>496</v>
      </c>
      <c r="X171" t="s">
        <v>322</v>
      </c>
      <c r="Y171" t="s">
        <v>180</v>
      </c>
      <c r="Z171" t="s">
        <v>355</v>
      </c>
      <c r="AA171">
        <v>14</v>
      </c>
      <c r="AB171" t="s">
        <v>182</v>
      </c>
      <c r="AC171" t="s">
        <v>1362</v>
      </c>
      <c r="AD171" t="s">
        <v>441</v>
      </c>
      <c r="AE171" t="s">
        <v>499</v>
      </c>
      <c r="AF171" t="s">
        <v>1068</v>
      </c>
      <c r="AG171" t="s">
        <v>187</v>
      </c>
      <c r="AL171" t="s">
        <v>3</v>
      </c>
      <c r="AM171" t="s">
        <v>220</v>
      </c>
    </row>
    <row r="172" spans="3:39" x14ac:dyDescent="0.2">
      <c r="C172">
        <v>500000170</v>
      </c>
      <c r="E172" t="str">
        <f t="shared" si="11"/>
        <v>小林  史翔(中1)</v>
      </c>
      <c r="F172" t="str">
        <f t="shared" si="14"/>
        <v>ｺﾊﾞﾔｼ ﾌﾐﾄ</v>
      </c>
      <c r="G172" t="str">
        <f t="shared" si="12"/>
        <v>KOBAYASHI Fumito(08)</v>
      </c>
      <c r="H172">
        <f t="shared" si="15"/>
        <v>1</v>
      </c>
      <c r="I172">
        <v>50</v>
      </c>
      <c r="J172">
        <f>IF(AC172="","500001",VLOOKUP(AC172,[2]shozoku!$A:$B,2,0))</f>
        <v>500034</v>
      </c>
      <c r="K172" t="str">
        <f>IF(AD172="","",VLOOKUP(AD172,[2]種目コード!$A:$B,2,0)&amp;IF(AF172="",""," "&amp;"0"&amp;AE172&amp;AF172&amp;AG172))</f>
        <v>00230 0001400</v>
      </c>
      <c r="L172" t="str">
        <f>IF(AH172="","",VLOOKUP(AH172,[2]種目コード!$A:$B,2,0)&amp;IF(AJ172="",""," "&amp;"0"&amp;AI172&amp;AJ172&amp;AK172))</f>
        <v>07320</v>
      </c>
      <c r="M172" t="str">
        <f t="shared" si="13"/>
        <v>00231</v>
      </c>
      <c r="N172" t="str">
        <f t="shared" si="13"/>
        <v>07321</v>
      </c>
      <c r="O172" t="s">
        <v>1439</v>
      </c>
      <c r="P172" t="s">
        <v>1440</v>
      </c>
      <c r="Q172" t="s">
        <v>1441</v>
      </c>
      <c r="R172" t="s">
        <v>1442</v>
      </c>
      <c r="S172" t="s">
        <v>1443</v>
      </c>
      <c r="T172" t="s">
        <v>1444</v>
      </c>
      <c r="U172" t="s">
        <v>1445</v>
      </c>
      <c r="V172" t="s">
        <v>178</v>
      </c>
      <c r="W172" t="s">
        <v>584</v>
      </c>
      <c r="X172" t="s">
        <v>715</v>
      </c>
      <c r="Y172" t="s">
        <v>715</v>
      </c>
      <c r="Z172" t="s">
        <v>402</v>
      </c>
      <c r="AA172">
        <v>13</v>
      </c>
      <c r="AB172" t="s">
        <v>182</v>
      </c>
      <c r="AC172" t="s">
        <v>1362</v>
      </c>
      <c r="AD172" t="s">
        <v>1</v>
      </c>
      <c r="AE172" s="39" t="s">
        <v>210</v>
      </c>
      <c r="AF172" t="s">
        <v>263</v>
      </c>
      <c r="AG172" t="s">
        <v>187</v>
      </c>
      <c r="AH172" t="s">
        <v>9</v>
      </c>
    </row>
    <row r="173" spans="3:39" x14ac:dyDescent="0.2">
      <c r="C173">
        <v>500000171</v>
      </c>
      <c r="E173" t="str">
        <f t="shared" si="11"/>
        <v>永島  航(中1)</v>
      </c>
      <c r="F173" t="str">
        <f t="shared" si="14"/>
        <v>ﾅｶﾞｼﾏ ﾜﾀﾙ</v>
      </c>
      <c r="G173" t="str">
        <f t="shared" si="12"/>
        <v>NAGASHIMA Wataru(08)</v>
      </c>
      <c r="H173">
        <f t="shared" si="15"/>
        <v>1</v>
      </c>
      <c r="I173">
        <v>50</v>
      </c>
      <c r="J173">
        <f>IF(AC173="","500001",VLOOKUP(AC173,[2]shozoku!$A:$B,2,0))</f>
        <v>500034</v>
      </c>
      <c r="K173" t="str">
        <f>IF(AD173="","",VLOOKUP(AD173,[2]種目コード!$A:$B,2,0)&amp;IF(AF173="",""," "&amp;"0"&amp;AE173&amp;AF173&amp;AG173))</f>
        <v>00230 0001400</v>
      </c>
      <c r="L173" t="str">
        <f>IF(AH173="","",VLOOKUP(AH173,[2]種目コード!$A:$B,2,0)&amp;IF(AJ173="",""," "&amp;"0"&amp;AI173&amp;AJ173&amp;AK173))</f>
        <v/>
      </c>
      <c r="M173" t="str">
        <f t="shared" si="13"/>
        <v>00231</v>
      </c>
      <c r="N173" t="str">
        <f t="shared" si="13"/>
        <v/>
      </c>
      <c r="O173" t="s">
        <v>1446</v>
      </c>
      <c r="P173" t="s">
        <v>1447</v>
      </c>
      <c r="Q173" t="s">
        <v>1448</v>
      </c>
      <c r="R173" t="s">
        <v>1449</v>
      </c>
      <c r="S173" t="s">
        <v>1450</v>
      </c>
      <c r="T173" t="s">
        <v>1451</v>
      </c>
      <c r="U173" t="s">
        <v>1452</v>
      </c>
      <c r="V173" t="s">
        <v>178</v>
      </c>
      <c r="W173" t="s">
        <v>584</v>
      </c>
      <c r="X173" t="s">
        <v>180</v>
      </c>
      <c r="Y173" t="s">
        <v>276</v>
      </c>
      <c r="Z173" t="s">
        <v>402</v>
      </c>
      <c r="AA173">
        <v>13</v>
      </c>
      <c r="AB173" t="s">
        <v>182</v>
      </c>
      <c r="AC173" t="s">
        <v>1362</v>
      </c>
      <c r="AD173" t="s">
        <v>1</v>
      </c>
      <c r="AE173" s="39" t="s">
        <v>210</v>
      </c>
      <c r="AF173" t="s">
        <v>263</v>
      </c>
      <c r="AG173" t="s">
        <v>187</v>
      </c>
    </row>
    <row r="174" spans="3:39" x14ac:dyDescent="0.2">
      <c r="C174">
        <v>500000172</v>
      </c>
      <c r="E174" t="str">
        <f t="shared" si="11"/>
        <v>林  和輝(中1)</v>
      </c>
      <c r="F174" t="str">
        <f t="shared" si="14"/>
        <v>ﾊﾔｼ ｶｽﾞｷ</v>
      </c>
      <c r="G174" t="str">
        <f t="shared" si="12"/>
        <v>HAYASHI Kazuki(08)</v>
      </c>
      <c r="H174">
        <f t="shared" si="15"/>
        <v>1</v>
      </c>
      <c r="I174">
        <v>50</v>
      </c>
      <c r="J174">
        <f>IF(AC174="","500001",VLOOKUP(AC174,[2]shozoku!$A:$B,2,0))</f>
        <v>500034</v>
      </c>
      <c r="K174" t="str">
        <f>IF(AD174="","",VLOOKUP(AD174,[2]種目コード!$A:$B,2,0)&amp;IF(AF174="",""," "&amp;"0"&amp;AE174&amp;AF174&amp;AG174))</f>
        <v>07120</v>
      </c>
      <c r="L174" t="str">
        <f>IF(AH174="","",VLOOKUP(AH174,[2]種目コード!$A:$B,2,0)&amp;IF(AJ174="",""," "&amp;"0"&amp;AI174&amp;AJ174&amp;AK174))</f>
        <v>08320</v>
      </c>
      <c r="M174" t="str">
        <f t="shared" si="13"/>
        <v>07121</v>
      </c>
      <c r="N174" t="str">
        <f t="shared" si="13"/>
        <v>08321</v>
      </c>
      <c r="O174" t="s">
        <v>1453</v>
      </c>
      <c r="P174" t="s">
        <v>1454</v>
      </c>
      <c r="Q174" t="s">
        <v>1268</v>
      </c>
      <c r="R174" t="s">
        <v>835</v>
      </c>
      <c r="S174" t="s">
        <v>1455</v>
      </c>
      <c r="T174" t="s">
        <v>1456</v>
      </c>
      <c r="U174" t="s">
        <v>1457</v>
      </c>
      <c r="V174" t="s">
        <v>178</v>
      </c>
      <c r="W174" t="s">
        <v>584</v>
      </c>
      <c r="X174" t="s">
        <v>247</v>
      </c>
      <c r="Y174" t="s">
        <v>598</v>
      </c>
      <c r="Z174" t="s">
        <v>402</v>
      </c>
      <c r="AA174">
        <v>13</v>
      </c>
      <c r="AB174" t="s">
        <v>182</v>
      </c>
      <c r="AC174" t="s">
        <v>1362</v>
      </c>
      <c r="AD174" t="s">
        <v>8</v>
      </c>
      <c r="AH174" t="s">
        <v>332</v>
      </c>
    </row>
    <row r="175" spans="3:39" x14ac:dyDescent="0.2">
      <c r="C175">
        <v>500000173</v>
      </c>
      <c r="E175" t="str">
        <f t="shared" si="11"/>
        <v>守屋  匠(中1)</v>
      </c>
      <c r="F175" t="str">
        <f t="shared" si="14"/>
        <v>ﾓﾘﾔ ﾀｸﾐ</v>
      </c>
      <c r="G175" t="str">
        <f t="shared" si="12"/>
        <v>MORIYA Takumi(08)</v>
      </c>
      <c r="H175">
        <f t="shared" si="15"/>
        <v>1</v>
      </c>
      <c r="I175">
        <v>50</v>
      </c>
      <c r="J175">
        <f>IF(AC175="","500001",VLOOKUP(AC175,[2]shozoku!$A:$B,2,0))</f>
        <v>500034</v>
      </c>
      <c r="K175" t="str">
        <f>IF(AD175="","",VLOOKUP(AD175,[2]種目コード!$A:$B,2,0)&amp;IF(AF175="",""," "&amp;"0"&amp;AE175&amp;AF175&amp;AG175))</f>
        <v>00230 0001400</v>
      </c>
      <c r="L175" t="str">
        <f>IF(AH175="","",VLOOKUP(AH175,[2]種目コード!$A:$B,2,0)&amp;IF(AJ175="",""," "&amp;"0"&amp;AI175&amp;AJ175&amp;AK175))</f>
        <v>07320</v>
      </c>
      <c r="M175" t="str">
        <f t="shared" si="13"/>
        <v>00231</v>
      </c>
      <c r="N175" t="str">
        <f t="shared" si="13"/>
        <v>07321</v>
      </c>
      <c r="O175" t="s">
        <v>1458</v>
      </c>
      <c r="P175" t="s">
        <v>851</v>
      </c>
      <c r="Q175" t="s">
        <v>1459</v>
      </c>
      <c r="R175" t="s">
        <v>853</v>
      </c>
      <c r="S175" t="s">
        <v>1460</v>
      </c>
      <c r="T175" t="s">
        <v>1461</v>
      </c>
      <c r="U175" t="s">
        <v>1462</v>
      </c>
      <c r="V175" t="s">
        <v>178</v>
      </c>
      <c r="W175" t="s">
        <v>584</v>
      </c>
      <c r="X175" t="s">
        <v>181</v>
      </c>
      <c r="Y175" t="s">
        <v>537</v>
      </c>
      <c r="Z175" t="s">
        <v>402</v>
      </c>
      <c r="AA175">
        <v>12</v>
      </c>
      <c r="AB175" t="s">
        <v>182</v>
      </c>
      <c r="AC175" t="s">
        <v>1362</v>
      </c>
      <c r="AD175" t="s">
        <v>1</v>
      </c>
      <c r="AE175" s="39" t="s">
        <v>210</v>
      </c>
      <c r="AF175" t="s">
        <v>263</v>
      </c>
      <c r="AG175" t="s">
        <v>187</v>
      </c>
      <c r="AH175" t="s">
        <v>9</v>
      </c>
    </row>
    <row r="176" spans="3:39" x14ac:dyDescent="0.2">
      <c r="C176">
        <v>500000174</v>
      </c>
      <c r="E176" t="str">
        <f t="shared" si="11"/>
        <v>吉田  光希(中1)</v>
      </c>
      <c r="F176" t="str">
        <f t="shared" si="14"/>
        <v>ﾖｼﾀﾞ ｺｳｷ</v>
      </c>
      <c r="G176" t="str">
        <f t="shared" si="12"/>
        <v>YOSHIDA Koki(08)</v>
      </c>
      <c r="H176">
        <f t="shared" si="15"/>
        <v>1</v>
      </c>
      <c r="I176">
        <v>50</v>
      </c>
      <c r="J176">
        <f>IF(AC176="","500001",VLOOKUP(AC176,[2]shozoku!$A:$B,2,0))</f>
        <v>500034</v>
      </c>
      <c r="K176" t="str">
        <f>IF(AD176="","",VLOOKUP(AD176,[2]種目コード!$A:$B,2,0)&amp;IF(AF176="",""," "&amp;"0"&amp;AE176&amp;AF176&amp;AG176))</f>
        <v>00830 0060000</v>
      </c>
      <c r="L176" t="str">
        <f>IF(AH176="","",VLOOKUP(AH176,[2]種目コード!$A:$B,2,0)&amp;IF(AJ176="",""," "&amp;"0"&amp;AI176&amp;AJ176&amp;AK176))</f>
        <v/>
      </c>
      <c r="M176" t="str">
        <f t="shared" si="13"/>
        <v>00831</v>
      </c>
      <c r="N176" t="str">
        <f t="shared" si="13"/>
        <v/>
      </c>
      <c r="O176" t="s">
        <v>1231</v>
      </c>
      <c r="P176" t="s">
        <v>1463</v>
      </c>
      <c r="Q176" t="s">
        <v>1260</v>
      </c>
      <c r="R176" t="s">
        <v>1251</v>
      </c>
      <c r="S176" t="s">
        <v>1464</v>
      </c>
      <c r="T176" t="s">
        <v>1465</v>
      </c>
      <c r="U176" t="s">
        <v>1376</v>
      </c>
      <c r="V176" t="s">
        <v>178</v>
      </c>
      <c r="W176" t="s">
        <v>584</v>
      </c>
      <c r="X176" t="s">
        <v>181</v>
      </c>
      <c r="Y176" t="s">
        <v>701</v>
      </c>
      <c r="Z176" t="s">
        <v>402</v>
      </c>
      <c r="AA176">
        <v>12</v>
      </c>
      <c r="AB176" t="s">
        <v>182</v>
      </c>
      <c r="AC176" t="s">
        <v>1362</v>
      </c>
      <c r="AD176" t="s">
        <v>586</v>
      </c>
      <c r="AE176" t="s">
        <v>284</v>
      </c>
      <c r="AF176" t="s">
        <v>187</v>
      </c>
      <c r="AG176" t="s">
        <v>187</v>
      </c>
    </row>
    <row r="177" spans="3:41" x14ac:dyDescent="0.2">
      <c r="C177">
        <v>500000175</v>
      </c>
      <c r="E177" t="str">
        <f t="shared" si="11"/>
        <v>足立  ひなた(中1)</v>
      </c>
      <c r="F177" t="str">
        <f t="shared" si="14"/>
        <v>ｱﾀﾞﾁ ﾋﾅﾀ</v>
      </c>
      <c r="G177" t="str">
        <f t="shared" si="12"/>
        <v>ADACHI Hinata(08)</v>
      </c>
      <c r="H177">
        <f t="shared" si="15"/>
        <v>2</v>
      </c>
      <c r="I177">
        <v>50</v>
      </c>
      <c r="J177">
        <f>IF(AC177="","500001",VLOOKUP(AC177,[2]shozoku!$A:$B,2,0))</f>
        <v>500034</v>
      </c>
      <c r="K177" t="str">
        <f>IF(AD177="","",VLOOKUP(AD177,[2]種目コード!$A:$B,2,0)&amp;IF(AF177="",""," "&amp;"0"&amp;AE177&amp;AF177&amp;AG177))</f>
        <v>00230 0001600</v>
      </c>
      <c r="L177" t="str">
        <f>IF(AH177="","",VLOOKUP(AH177,[2]種目コード!$A:$B,2,0)&amp;IF(AJ177="",""," "&amp;"0"&amp;AI177&amp;AJ177&amp;AK177))</f>
        <v>00320 0003300</v>
      </c>
      <c r="M177" t="str">
        <f t="shared" si="13"/>
        <v>00231</v>
      </c>
      <c r="N177" t="str">
        <f t="shared" si="13"/>
        <v>00321</v>
      </c>
      <c r="O177" t="s">
        <v>1466</v>
      </c>
      <c r="P177" t="s">
        <v>1467</v>
      </c>
      <c r="Q177" t="s">
        <v>1468</v>
      </c>
      <c r="R177" t="s">
        <v>1469</v>
      </c>
      <c r="S177" t="s">
        <v>1470</v>
      </c>
      <c r="T177" t="s">
        <v>1471</v>
      </c>
      <c r="U177" t="s">
        <v>1472</v>
      </c>
      <c r="V177" t="s">
        <v>433</v>
      </c>
      <c r="W177" t="s">
        <v>584</v>
      </c>
      <c r="X177" t="s">
        <v>247</v>
      </c>
      <c r="Y177" t="s">
        <v>522</v>
      </c>
      <c r="Z177" t="s">
        <v>402</v>
      </c>
      <c r="AA177">
        <v>13</v>
      </c>
      <c r="AB177" t="s">
        <v>182</v>
      </c>
      <c r="AC177" t="s">
        <v>1362</v>
      </c>
      <c r="AD177" t="s">
        <v>1</v>
      </c>
      <c r="AE177" s="39" t="s">
        <v>210</v>
      </c>
      <c r="AF177" t="s">
        <v>285</v>
      </c>
      <c r="AG177" t="s">
        <v>187</v>
      </c>
      <c r="AH177" t="s">
        <v>380</v>
      </c>
      <c r="AI177" t="s">
        <v>187</v>
      </c>
      <c r="AJ177" t="s">
        <v>576</v>
      </c>
      <c r="AK177" t="s">
        <v>187</v>
      </c>
      <c r="AL177" t="s">
        <v>3</v>
      </c>
      <c r="AM177" t="s">
        <v>522</v>
      </c>
    </row>
    <row r="178" spans="3:41" x14ac:dyDescent="0.2">
      <c r="C178">
        <v>500000176</v>
      </c>
      <c r="E178" t="str">
        <f t="shared" si="11"/>
        <v>阿部  春日(中1)</v>
      </c>
      <c r="F178" t="str">
        <f t="shared" si="14"/>
        <v>ｱﾍﾞ ﾊﾙﾋ</v>
      </c>
      <c r="G178" t="str">
        <f t="shared" si="12"/>
        <v>ABE Haruhi(08)</v>
      </c>
      <c r="H178">
        <f t="shared" si="15"/>
        <v>2</v>
      </c>
      <c r="I178">
        <v>50</v>
      </c>
      <c r="J178">
        <f>IF(AC178="","500001",VLOOKUP(AC178,[2]shozoku!$A:$B,2,0))</f>
        <v>500034</v>
      </c>
      <c r="K178" t="str">
        <f>IF(AD178="","",VLOOKUP(AD178,[2]種目コード!$A:$B,2,0)&amp;IF(AF178="",""," "&amp;"0"&amp;AE178&amp;AF178&amp;AG178))</f>
        <v>00230 0001600</v>
      </c>
      <c r="L178" t="str">
        <f>IF(AH178="","",VLOOKUP(AH178,[2]種目コード!$A:$B,2,0)&amp;IF(AJ178="",""," "&amp;"0"&amp;AI178&amp;AJ178&amp;AK178))</f>
        <v>07320</v>
      </c>
      <c r="M178" t="str">
        <f t="shared" si="13"/>
        <v>00231</v>
      </c>
      <c r="N178" t="str">
        <f t="shared" si="13"/>
        <v>07321</v>
      </c>
      <c r="O178" t="s">
        <v>1473</v>
      </c>
      <c r="P178" t="s">
        <v>1474</v>
      </c>
      <c r="Q178" t="s">
        <v>1475</v>
      </c>
      <c r="R178" t="s">
        <v>1476</v>
      </c>
      <c r="S178" t="s">
        <v>1477</v>
      </c>
      <c r="T178" t="s">
        <v>1478</v>
      </c>
      <c r="U178" t="s">
        <v>1479</v>
      </c>
      <c r="V178" t="s">
        <v>433</v>
      </c>
      <c r="W178" t="s">
        <v>584</v>
      </c>
      <c r="X178" t="s">
        <v>181</v>
      </c>
      <c r="Y178" t="s">
        <v>180</v>
      </c>
      <c r="Z178" t="s">
        <v>402</v>
      </c>
      <c r="AA178">
        <v>12</v>
      </c>
      <c r="AB178" t="s">
        <v>182</v>
      </c>
      <c r="AC178" t="s">
        <v>1362</v>
      </c>
      <c r="AD178" t="s">
        <v>1</v>
      </c>
      <c r="AE178" s="39" t="s">
        <v>210</v>
      </c>
      <c r="AF178" t="s">
        <v>285</v>
      </c>
      <c r="AG178" t="s">
        <v>187</v>
      </c>
      <c r="AH178" t="s">
        <v>9</v>
      </c>
    </row>
    <row r="179" spans="3:41" x14ac:dyDescent="0.2">
      <c r="C179">
        <v>500000177</v>
      </c>
      <c r="E179" t="str">
        <f t="shared" si="11"/>
        <v>大江  芽生(中1)</v>
      </c>
      <c r="F179" t="str">
        <f t="shared" si="14"/>
        <v>ｵｵｴ ﾒｲ</v>
      </c>
      <c r="G179" t="str">
        <f t="shared" si="12"/>
        <v>OE Mei(08)</v>
      </c>
      <c r="H179">
        <f t="shared" si="15"/>
        <v>2</v>
      </c>
      <c r="I179">
        <v>50</v>
      </c>
      <c r="J179">
        <f>IF(AC179="","500001",VLOOKUP(AC179,[2]shozoku!$A:$B,2,0))</f>
        <v>500034</v>
      </c>
      <c r="K179" t="str">
        <f>IF(AD179="","",VLOOKUP(AD179,[2]種目コード!$A:$B,2,0)&amp;IF(AF179="",""," "&amp;"0"&amp;AE179&amp;AF179&amp;AG179))</f>
        <v>00230 0001500</v>
      </c>
      <c r="L179" t="str">
        <f>IF(AH179="","",VLOOKUP(AH179,[2]種目コード!$A:$B,2,0)&amp;IF(AJ179="",""," "&amp;"0"&amp;AI179&amp;AJ179&amp;AK179))</f>
        <v>00320 0003100</v>
      </c>
      <c r="M179" t="str">
        <f t="shared" si="13"/>
        <v>00231</v>
      </c>
      <c r="N179" t="str">
        <f t="shared" si="13"/>
        <v>00321</v>
      </c>
      <c r="O179" t="s">
        <v>1480</v>
      </c>
      <c r="P179" t="s">
        <v>1481</v>
      </c>
      <c r="Q179" t="s">
        <v>1482</v>
      </c>
      <c r="R179" t="s">
        <v>1483</v>
      </c>
      <c r="S179" t="s">
        <v>1484</v>
      </c>
      <c r="T179" t="s">
        <v>1485</v>
      </c>
      <c r="U179" t="s">
        <v>1486</v>
      </c>
      <c r="V179" t="s">
        <v>433</v>
      </c>
      <c r="W179" t="s">
        <v>584</v>
      </c>
      <c r="X179" t="s">
        <v>311</v>
      </c>
      <c r="Y179" t="s">
        <v>701</v>
      </c>
      <c r="Z179" t="s">
        <v>402</v>
      </c>
      <c r="AA179">
        <v>13</v>
      </c>
      <c r="AB179" t="s">
        <v>182</v>
      </c>
      <c r="AC179" t="s">
        <v>1362</v>
      </c>
      <c r="AD179" t="s">
        <v>1</v>
      </c>
      <c r="AE179" s="39" t="s">
        <v>210</v>
      </c>
      <c r="AF179" t="s">
        <v>560</v>
      </c>
      <c r="AG179" t="s">
        <v>187</v>
      </c>
      <c r="AH179" t="s">
        <v>380</v>
      </c>
      <c r="AI179" t="s">
        <v>187</v>
      </c>
      <c r="AJ179" t="s">
        <v>276</v>
      </c>
      <c r="AK179" t="s">
        <v>187</v>
      </c>
      <c r="AL179" t="s">
        <v>3</v>
      </c>
      <c r="AM179" t="s">
        <v>522</v>
      </c>
    </row>
    <row r="180" spans="3:41" x14ac:dyDescent="0.2">
      <c r="C180">
        <v>500000178</v>
      </c>
      <c r="E180" t="str">
        <f t="shared" si="11"/>
        <v>岡  千暖(中1)</v>
      </c>
      <c r="F180" t="str">
        <f t="shared" si="14"/>
        <v>ｵｶ ﾁﾊﾙ</v>
      </c>
      <c r="G180" t="str">
        <f t="shared" si="12"/>
        <v>OKA Chiharu(09)</v>
      </c>
      <c r="H180">
        <f t="shared" si="15"/>
        <v>2</v>
      </c>
      <c r="I180">
        <v>50</v>
      </c>
      <c r="J180">
        <f>IF(AC180="","500001",VLOOKUP(AC180,[2]shozoku!$A:$B,2,0))</f>
        <v>500034</v>
      </c>
      <c r="K180" t="str">
        <f>IF(AD180="","",VLOOKUP(AD180,[2]種目コード!$A:$B,2,0)&amp;IF(AF180="",""," "&amp;"0"&amp;AE180&amp;AF180&amp;AG180))</f>
        <v>00630 0000250</v>
      </c>
      <c r="L180" t="str">
        <f>IF(AH180="","",VLOOKUP(AH180,[2]種目コード!$A:$B,2,0)&amp;IF(AJ180="",""," "&amp;"0"&amp;AI180&amp;AJ180&amp;AK180))</f>
        <v/>
      </c>
      <c r="M180" t="str">
        <f t="shared" si="13"/>
        <v>00631</v>
      </c>
      <c r="N180" t="str">
        <f t="shared" si="13"/>
        <v/>
      </c>
      <c r="O180" t="s">
        <v>1487</v>
      </c>
      <c r="P180" t="s">
        <v>1488</v>
      </c>
      <c r="Q180" t="s">
        <v>1489</v>
      </c>
      <c r="R180" t="s">
        <v>1490</v>
      </c>
      <c r="S180" t="s">
        <v>1491</v>
      </c>
      <c r="T180" t="s">
        <v>1492</v>
      </c>
      <c r="U180" t="s">
        <v>1493</v>
      </c>
      <c r="V180" t="s">
        <v>433</v>
      </c>
      <c r="W180" t="s">
        <v>573</v>
      </c>
      <c r="X180" t="s">
        <v>767</v>
      </c>
      <c r="Y180" t="s">
        <v>221</v>
      </c>
      <c r="Z180" t="s">
        <v>402</v>
      </c>
      <c r="AA180">
        <v>12</v>
      </c>
      <c r="AB180" t="s">
        <v>182</v>
      </c>
      <c r="AC180" t="s">
        <v>1362</v>
      </c>
      <c r="AD180" t="s">
        <v>575</v>
      </c>
      <c r="AE180" s="39" t="s">
        <v>210</v>
      </c>
      <c r="AF180" t="s">
        <v>499</v>
      </c>
      <c r="AG180" t="s">
        <v>1068</v>
      </c>
    </row>
    <row r="181" spans="3:41" x14ac:dyDescent="0.2">
      <c r="C181">
        <v>500000179</v>
      </c>
      <c r="E181" t="str">
        <f t="shared" si="11"/>
        <v>高柳  真瑚(中1)</v>
      </c>
      <c r="F181" t="str">
        <f t="shared" si="14"/>
        <v>ﾀｶﾔﾅｷﾞ ﾏｺ</v>
      </c>
      <c r="G181" t="str">
        <f t="shared" si="12"/>
        <v>TAKAYANAGI Mako(09)</v>
      </c>
      <c r="H181">
        <f t="shared" si="15"/>
        <v>2</v>
      </c>
      <c r="I181">
        <v>50</v>
      </c>
      <c r="J181">
        <f>IF(AC181="","500001",VLOOKUP(AC181,[2]shozoku!$A:$B,2,0))</f>
        <v>500034</v>
      </c>
      <c r="K181" t="str">
        <f>IF(AD181="","",VLOOKUP(AD181,[2]種目コード!$A:$B,2,0)&amp;IF(AF181="",""," "&amp;"0"&amp;AE181&amp;AF181&amp;AG181))</f>
        <v>00230 0001550</v>
      </c>
      <c r="L181" t="str">
        <f>IF(AH181="","",VLOOKUP(AH181,[2]種目コード!$A:$B,2,0)&amp;IF(AJ181="",""," "&amp;"0"&amp;AI181&amp;AJ181&amp;AK181))</f>
        <v>00320 0003200</v>
      </c>
      <c r="M181" t="str">
        <f t="shared" si="13"/>
        <v>00231</v>
      </c>
      <c r="N181" t="str">
        <f t="shared" si="13"/>
        <v>00321</v>
      </c>
      <c r="O181" t="s">
        <v>1494</v>
      </c>
      <c r="P181" t="s">
        <v>1495</v>
      </c>
      <c r="Q181" t="s">
        <v>1496</v>
      </c>
      <c r="R181" t="s">
        <v>429</v>
      </c>
      <c r="S181" t="s">
        <v>1497</v>
      </c>
      <c r="T181" t="s">
        <v>1498</v>
      </c>
      <c r="U181" t="s">
        <v>1499</v>
      </c>
      <c r="V181" t="s">
        <v>433</v>
      </c>
      <c r="W181" t="s">
        <v>573</v>
      </c>
      <c r="X181" t="s">
        <v>220</v>
      </c>
      <c r="Y181" t="s">
        <v>701</v>
      </c>
      <c r="Z181" t="s">
        <v>402</v>
      </c>
      <c r="AA181">
        <v>12</v>
      </c>
      <c r="AB181" t="s">
        <v>182</v>
      </c>
      <c r="AC181" t="s">
        <v>1362</v>
      </c>
      <c r="AD181" t="s">
        <v>1</v>
      </c>
      <c r="AE181" s="39" t="s">
        <v>210</v>
      </c>
      <c r="AF181" t="s">
        <v>560</v>
      </c>
      <c r="AG181" t="s">
        <v>1068</v>
      </c>
      <c r="AH181" t="s">
        <v>380</v>
      </c>
      <c r="AI181" t="s">
        <v>187</v>
      </c>
      <c r="AJ181" t="s">
        <v>1279</v>
      </c>
      <c r="AK181" t="s">
        <v>187</v>
      </c>
      <c r="AL181" t="s">
        <v>3</v>
      </c>
      <c r="AM181" t="s">
        <v>522</v>
      </c>
    </row>
    <row r="182" spans="3:41" x14ac:dyDescent="0.2">
      <c r="C182">
        <v>500000180</v>
      </c>
      <c r="E182" t="str">
        <f t="shared" si="11"/>
        <v>村本  望羽(中1)</v>
      </c>
      <c r="F182" t="str">
        <f t="shared" si="14"/>
        <v>ﾑﾗﾓﾄ ﾐｳ</v>
      </c>
      <c r="G182" t="str">
        <f t="shared" si="12"/>
        <v>MURAMOTO Miu(08)</v>
      </c>
      <c r="H182">
        <f t="shared" si="15"/>
        <v>2</v>
      </c>
      <c r="I182">
        <v>50</v>
      </c>
      <c r="J182">
        <f>IF(AC182="","500001",VLOOKUP(AC182,[2]shozoku!$A:$B,2,0))</f>
        <v>500034</v>
      </c>
      <c r="K182" t="str">
        <f>IF(AD182="","",VLOOKUP(AD182,[2]種目コード!$A:$B,2,0)&amp;IF(AF182="",""," "&amp;"0"&amp;AE182&amp;AF182&amp;AG182))</f>
        <v>00230 0001500</v>
      </c>
      <c r="L182" t="str">
        <f>IF(AH182="","",VLOOKUP(AH182,[2]種目コード!$A:$B,2,0)&amp;IF(AJ182="",""," "&amp;"0"&amp;AI182&amp;AJ182&amp;AK182))</f>
        <v>07320</v>
      </c>
      <c r="M182" t="str">
        <f t="shared" si="13"/>
        <v>00231</v>
      </c>
      <c r="N182" t="str">
        <f t="shared" si="13"/>
        <v>07321</v>
      </c>
      <c r="O182" t="s">
        <v>1500</v>
      </c>
      <c r="P182" t="s">
        <v>1501</v>
      </c>
      <c r="Q182" t="s">
        <v>1502</v>
      </c>
      <c r="R182" t="s">
        <v>1503</v>
      </c>
      <c r="S182" t="s">
        <v>1504</v>
      </c>
      <c r="T182" t="s">
        <v>1505</v>
      </c>
      <c r="U182" t="s">
        <v>1506</v>
      </c>
      <c r="V182" t="s">
        <v>433</v>
      </c>
      <c r="W182" t="s">
        <v>584</v>
      </c>
      <c r="X182" t="s">
        <v>520</v>
      </c>
      <c r="Y182" t="s">
        <v>559</v>
      </c>
      <c r="Z182" t="s">
        <v>402</v>
      </c>
      <c r="AA182">
        <v>13</v>
      </c>
      <c r="AB182" t="s">
        <v>182</v>
      </c>
      <c r="AC182" t="s">
        <v>1362</v>
      </c>
      <c r="AD182" t="s">
        <v>1</v>
      </c>
      <c r="AE182" s="39" t="s">
        <v>210</v>
      </c>
      <c r="AF182" t="s">
        <v>560</v>
      </c>
      <c r="AG182" t="s">
        <v>187</v>
      </c>
      <c r="AH182" t="s">
        <v>9</v>
      </c>
      <c r="AL182" t="s">
        <v>3</v>
      </c>
      <c r="AM182" t="s">
        <v>522</v>
      </c>
    </row>
    <row r="183" spans="3:41" x14ac:dyDescent="0.2">
      <c r="C183">
        <v>500000181</v>
      </c>
      <c r="E183" t="str">
        <f t="shared" si="11"/>
        <v>加藤  乃愛(中3)</v>
      </c>
      <c r="F183" t="str">
        <f t="shared" si="14"/>
        <v>ｶﾄｳ ﾉｱ</v>
      </c>
      <c r="G183" t="str">
        <f t="shared" si="12"/>
        <v>KATO Noa(06)</v>
      </c>
      <c r="H183">
        <f t="shared" si="15"/>
        <v>2</v>
      </c>
      <c r="I183">
        <v>50</v>
      </c>
      <c r="J183">
        <f>IF(AC183="","500001",VLOOKUP(AC183,[2]shozoku!$A:$B,2,0))</f>
        <v>500035</v>
      </c>
      <c r="K183" t="str">
        <f>IF(AD183="","",VLOOKUP(AD183,[2]種目コード!$A:$B,2,0)&amp;IF(AF183="",""," "&amp;"0"&amp;AE183&amp;AF183&amp;AG183))</f>
        <v/>
      </c>
      <c r="L183" t="str">
        <f>IF(AH183="","",VLOOKUP(AH183,[2]種目コード!$A:$B,2,0)&amp;IF(AJ183="",""," "&amp;"0"&amp;AI183&amp;AJ183&amp;AK183))</f>
        <v/>
      </c>
      <c r="M183" t="str">
        <f t="shared" si="13"/>
        <v/>
      </c>
      <c r="N183" t="str">
        <f t="shared" si="13"/>
        <v/>
      </c>
      <c r="O183" t="s">
        <v>277</v>
      </c>
      <c r="P183" t="s">
        <v>1507</v>
      </c>
      <c r="Q183" t="s">
        <v>279</v>
      </c>
      <c r="R183" t="s">
        <v>1508</v>
      </c>
      <c r="S183" t="s">
        <v>591</v>
      </c>
      <c r="T183" t="s">
        <v>1509</v>
      </c>
      <c r="U183" t="s">
        <v>1510</v>
      </c>
      <c r="V183" t="s">
        <v>433</v>
      </c>
      <c r="W183" t="s">
        <v>901</v>
      </c>
      <c r="X183" t="s">
        <v>181</v>
      </c>
      <c r="Y183" t="s">
        <v>304</v>
      </c>
      <c r="Z183" t="s">
        <v>330</v>
      </c>
      <c r="AB183" t="s">
        <v>182</v>
      </c>
      <c r="AC183" t="s">
        <v>1511</v>
      </c>
      <c r="AL183" t="s">
        <v>3</v>
      </c>
      <c r="AM183" t="s">
        <v>220</v>
      </c>
      <c r="AN183" t="s">
        <v>1512</v>
      </c>
      <c r="AO183" t="s">
        <v>1513</v>
      </c>
    </row>
    <row r="184" spans="3:41" x14ac:dyDescent="0.2">
      <c r="C184">
        <v>500000182</v>
      </c>
      <c r="E184" t="str">
        <f t="shared" si="11"/>
        <v>坂口  遥菜(中3)</v>
      </c>
      <c r="F184" t="str">
        <f t="shared" si="14"/>
        <v>ｻｶｸﾞﾁ ﾊﾙﾅ</v>
      </c>
      <c r="G184" t="str">
        <f t="shared" si="12"/>
        <v>SAKAGUCHI Haruna(06)</v>
      </c>
      <c r="H184">
        <f t="shared" si="15"/>
        <v>2</v>
      </c>
      <c r="I184">
        <v>50</v>
      </c>
      <c r="J184">
        <f>IF(AC184="","500001",VLOOKUP(AC184,[2]shozoku!$A:$B,2,0))</f>
        <v>500035</v>
      </c>
      <c r="K184" t="str">
        <f>IF(AD184="","",VLOOKUP(AD184,[2]種目コード!$A:$B,2,0)&amp;IF(AF184="",""," "&amp;"0"&amp;AE184&amp;AF184&amp;AG184))</f>
        <v/>
      </c>
      <c r="L184" t="str">
        <f>IF(AH184="","",VLOOKUP(AH184,[2]種目コード!$A:$B,2,0)&amp;IF(AJ184="",""," "&amp;"0"&amp;AI184&amp;AJ184&amp;AK184))</f>
        <v/>
      </c>
      <c r="M184" t="str">
        <f t="shared" si="13"/>
        <v/>
      </c>
      <c r="N184" t="str">
        <f t="shared" si="13"/>
        <v/>
      </c>
      <c r="O184" t="s">
        <v>1514</v>
      </c>
      <c r="P184" t="s">
        <v>1515</v>
      </c>
      <c r="Q184" t="s">
        <v>1516</v>
      </c>
      <c r="R184" t="s">
        <v>1517</v>
      </c>
      <c r="S184" t="s">
        <v>1518</v>
      </c>
      <c r="T184" t="s">
        <v>1519</v>
      </c>
      <c r="U184" t="s">
        <v>1520</v>
      </c>
      <c r="V184" t="s">
        <v>433</v>
      </c>
      <c r="W184" t="s">
        <v>901</v>
      </c>
      <c r="X184" t="s">
        <v>247</v>
      </c>
      <c r="Y184" t="s">
        <v>730</v>
      </c>
      <c r="Z184" t="s">
        <v>330</v>
      </c>
      <c r="AB184" t="s">
        <v>182</v>
      </c>
      <c r="AC184" t="s">
        <v>1511</v>
      </c>
      <c r="AL184" t="s">
        <v>3</v>
      </c>
      <c r="AM184" t="s">
        <v>220</v>
      </c>
      <c r="AN184" t="s">
        <v>1512</v>
      </c>
      <c r="AO184" t="s">
        <v>1513</v>
      </c>
    </row>
    <row r="185" spans="3:41" x14ac:dyDescent="0.2">
      <c r="C185">
        <v>500000183</v>
      </c>
      <c r="E185" t="str">
        <f t="shared" si="11"/>
        <v>佐藤  愛(中3)</v>
      </c>
      <c r="F185" t="str">
        <f t="shared" si="14"/>
        <v>ｻﾄｳ ｱｲ</v>
      </c>
      <c r="G185" t="str">
        <f t="shared" si="12"/>
        <v>SATO Ai(06)</v>
      </c>
      <c r="H185">
        <f t="shared" si="15"/>
        <v>2</v>
      </c>
      <c r="I185">
        <v>50</v>
      </c>
      <c r="J185">
        <f>IF(AC185="","500001",VLOOKUP(AC185,[2]shozoku!$A:$B,2,0))</f>
        <v>500035</v>
      </c>
      <c r="K185" t="str">
        <f>IF(AD185="","",VLOOKUP(AD185,[2]種目コード!$A:$B,2,0)&amp;IF(AF185="",""," "&amp;"0"&amp;AE185&amp;AF185&amp;AG185))</f>
        <v/>
      </c>
      <c r="L185" t="str">
        <f>IF(AH185="","",VLOOKUP(AH185,[2]種目コード!$A:$B,2,0)&amp;IF(AJ185="",""," "&amp;"0"&amp;AI185&amp;AJ185&amp;AK185))</f>
        <v/>
      </c>
      <c r="M185" t="str">
        <f t="shared" si="13"/>
        <v/>
      </c>
      <c r="N185" t="str">
        <f t="shared" si="13"/>
        <v/>
      </c>
      <c r="O185" t="s">
        <v>1521</v>
      </c>
      <c r="P185" t="s">
        <v>1522</v>
      </c>
      <c r="Q185" t="s">
        <v>375</v>
      </c>
      <c r="R185" t="s">
        <v>1523</v>
      </c>
      <c r="S185" t="s">
        <v>1524</v>
      </c>
      <c r="T185" t="s">
        <v>1525</v>
      </c>
      <c r="U185" t="s">
        <v>1526</v>
      </c>
      <c r="V185" t="s">
        <v>433</v>
      </c>
      <c r="W185" t="s">
        <v>901</v>
      </c>
      <c r="X185" t="s">
        <v>196</v>
      </c>
      <c r="Y185" t="s">
        <v>559</v>
      </c>
      <c r="Z185" t="s">
        <v>330</v>
      </c>
      <c r="AB185" t="s">
        <v>182</v>
      </c>
      <c r="AC185" t="s">
        <v>1511</v>
      </c>
      <c r="AL185" t="s">
        <v>3</v>
      </c>
      <c r="AM185" t="s">
        <v>220</v>
      </c>
      <c r="AN185" t="s">
        <v>1512</v>
      </c>
      <c r="AO185" t="s">
        <v>1513</v>
      </c>
    </row>
    <row r="186" spans="3:41" x14ac:dyDescent="0.2">
      <c r="C186">
        <v>500000184</v>
      </c>
      <c r="E186" t="str">
        <f t="shared" si="11"/>
        <v>鈴木  花朋(中3)</v>
      </c>
      <c r="F186" t="str">
        <f t="shared" si="14"/>
        <v>ｽｽﾞｷ ｶﾎ</v>
      </c>
      <c r="G186" t="str">
        <f t="shared" si="12"/>
        <v>SUZUKI Kaho(06)</v>
      </c>
      <c r="H186">
        <f t="shared" si="15"/>
        <v>2</v>
      </c>
      <c r="I186">
        <v>50</v>
      </c>
      <c r="J186">
        <f>IF(AC186="","500001",VLOOKUP(AC186,[2]shozoku!$A:$B,2,0))</f>
        <v>500035</v>
      </c>
      <c r="K186" t="str">
        <f>IF(AD186="","",VLOOKUP(AD186,[2]種目コード!$A:$B,2,0)&amp;IF(AF186="",""," "&amp;"0"&amp;AE186&amp;AF186&amp;AG186))</f>
        <v/>
      </c>
      <c r="L186" t="str">
        <f>IF(AH186="","",VLOOKUP(AH186,[2]種目コード!$A:$B,2,0)&amp;IF(AJ186="",""," "&amp;"0"&amp;AI186&amp;AJ186&amp;AK186))</f>
        <v/>
      </c>
      <c r="M186" t="str">
        <f t="shared" si="13"/>
        <v/>
      </c>
      <c r="N186" t="str">
        <f t="shared" si="13"/>
        <v/>
      </c>
      <c r="O186" t="s">
        <v>410</v>
      </c>
      <c r="P186" t="s">
        <v>1527</v>
      </c>
      <c r="Q186" t="s">
        <v>412</v>
      </c>
      <c r="R186" t="s">
        <v>622</v>
      </c>
      <c r="S186" t="s">
        <v>414</v>
      </c>
      <c r="T186" t="s">
        <v>624</v>
      </c>
      <c r="U186" t="s">
        <v>1528</v>
      </c>
      <c r="V186" t="s">
        <v>433</v>
      </c>
      <c r="W186" t="s">
        <v>901</v>
      </c>
      <c r="X186" t="s">
        <v>180</v>
      </c>
      <c r="Y186" t="s">
        <v>715</v>
      </c>
      <c r="Z186" t="s">
        <v>330</v>
      </c>
      <c r="AB186" t="s">
        <v>182</v>
      </c>
      <c r="AC186" t="s">
        <v>1511</v>
      </c>
      <c r="AL186" t="s">
        <v>3</v>
      </c>
      <c r="AM186" t="s">
        <v>220</v>
      </c>
      <c r="AN186" t="s">
        <v>1512</v>
      </c>
      <c r="AO186" t="s">
        <v>1513</v>
      </c>
    </row>
    <row r="187" spans="3:41" x14ac:dyDescent="0.2">
      <c r="C187">
        <v>500000185</v>
      </c>
      <c r="E187" t="str">
        <f t="shared" si="11"/>
        <v>石井  心実(中1)</v>
      </c>
      <c r="F187" t="str">
        <f t="shared" si="14"/>
        <v>ｲｼｲ ｺｺﾐ</v>
      </c>
      <c r="G187" t="str">
        <f t="shared" si="12"/>
        <v>ISHII Kokomi(08)</v>
      </c>
      <c r="H187">
        <f t="shared" si="15"/>
        <v>2</v>
      </c>
      <c r="I187">
        <v>50</v>
      </c>
      <c r="J187">
        <f>IF(AC187="","500001",VLOOKUP(AC187,[2]shozoku!$A:$B,2,0))</f>
        <v>500035</v>
      </c>
      <c r="K187" t="str">
        <f>IF(AD187="","",VLOOKUP(AD187,[2]種目コード!$A:$B,2,0)&amp;IF(AF187="",""," "&amp;"0"&amp;AE187&amp;AF187&amp;AG187))</f>
        <v/>
      </c>
      <c r="L187" t="str">
        <f>IF(AH187="","",VLOOKUP(AH187,[2]種目コード!$A:$B,2,0)&amp;IF(AJ187="",""," "&amp;"0"&amp;AI187&amp;AJ187&amp;AK187))</f>
        <v/>
      </c>
      <c r="M187" t="str">
        <f t="shared" si="13"/>
        <v/>
      </c>
      <c r="N187" t="str">
        <f t="shared" si="13"/>
        <v/>
      </c>
      <c r="O187" t="s">
        <v>1529</v>
      </c>
      <c r="P187" t="s">
        <v>1530</v>
      </c>
      <c r="Q187" t="s">
        <v>1531</v>
      </c>
      <c r="R187" t="s">
        <v>1532</v>
      </c>
      <c r="S187" t="s">
        <v>1533</v>
      </c>
      <c r="T187" t="s">
        <v>1534</v>
      </c>
      <c r="U187" t="s">
        <v>1535</v>
      </c>
      <c r="V187" t="s">
        <v>433</v>
      </c>
      <c r="W187" t="s">
        <v>584</v>
      </c>
      <c r="X187" t="s">
        <v>196</v>
      </c>
      <c r="Y187" t="s">
        <v>233</v>
      </c>
      <c r="Z187" t="s">
        <v>402</v>
      </c>
      <c r="AB187" t="s">
        <v>182</v>
      </c>
      <c r="AC187" t="s">
        <v>1511</v>
      </c>
      <c r="AL187" t="s">
        <v>3</v>
      </c>
      <c r="AM187" t="s">
        <v>220</v>
      </c>
      <c r="AN187" t="s">
        <v>1512</v>
      </c>
      <c r="AO187" t="s">
        <v>1513</v>
      </c>
    </row>
    <row r="188" spans="3:41" x14ac:dyDescent="0.2">
      <c r="C188">
        <v>500000186</v>
      </c>
      <c r="E188" t="str">
        <f t="shared" si="11"/>
        <v>佐藤  彩叶(中1)</v>
      </c>
      <c r="F188" t="str">
        <f t="shared" si="14"/>
        <v>ｻﾄｳ ｲﾛﾊ</v>
      </c>
      <c r="G188" t="str">
        <f t="shared" si="12"/>
        <v>SATO Iroha(09)</v>
      </c>
      <c r="H188">
        <f t="shared" si="15"/>
        <v>2</v>
      </c>
      <c r="I188">
        <v>50</v>
      </c>
      <c r="J188">
        <f>IF(AC188="","500001",VLOOKUP(AC188,[2]shozoku!$A:$B,2,0))</f>
        <v>500035</v>
      </c>
      <c r="K188" t="str">
        <f>IF(AD188="","",VLOOKUP(AD188,[2]種目コード!$A:$B,2,0)&amp;IF(AF188="",""," "&amp;"0"&amp;AE188&amp;AF188&amp;AG188))</f>
        <v/>
      </c>
      <c r="L188" t="str">
        <f>IF(AH188="","",VLOOKUP(AH188,[2]種目コード!$A:$B,2,0)&amp;IF(AJ188="",""," "&amp;"0"&amp;AI188&amp;AJ188&amp;AK188))</f>
        <v/>
      </c>
      <c r="M188" t="str">
        <f t="shared" si="13"/>
        <v/>
      </c>
      <c r="N188" t="str">
        <f t="shared" si="13"/>
        <v/>
      </c>
      <c r="O188" t="s">
        <v>1521</v>
      </c>
      <c r="P188" t="s">
        <v>1536</v>
      </c>
      <c r="Q188" t="s">
        <v>375</v>
      </c>
      <c r="R188" t="s">
        <v>1537</v>
      </c>
      <c r="S188" t="s">
        <v>1524</v>
      </c>
      <c r="T188" t="s">
        <v>1538</v>
      </c>
      <c r="U188" t="s">
        <v>1539</v>
      </c>
      <c r="V188" t="s">
        <v>433</v>
      </c>
      <c r="W188" t="s">
        <v>573</v>
      </c>
      <c r="X188" t="s">
        <v>220</v>
      </c>
      <c r="Y188" t="s">
        <v>648</v>
      </c>
      <c r="Z188" t="s">
        <v>402</v>
      </c>
      <c r="AB188" t="s">
        <v>182</v>
      </c>
      <c r="AC188" t="s">
        <v>1511</v>
      </c>
      <c r="AL188" t="s">
        <v>3</v>
      </c>
      <c r="AM188" t="s">
        <v>220</v>
      </c>
      <c r="AN188" t="s">
        <v>1512</v>
      </c>
      <c r="AO188" t="s">
        <v>1513</v>
      </c>
    </row>
    <row r="189" spans="3:41" x14ac:dyDescent="0.2">
      <c r="C189">
        <v>500000187</v>
      </c>
      <c r="E189" t="str">
        <f t="shared" si="11"/>
        <v>秋元  雄生(高2)</v>
      </c>
      <c r="F189" t="str">
        <f t="shared" si="14"/>
        <v>ｱｷﾓﾄ ﾕｳｷ</v>
      </c>
      <c r="G189" t="str">
        <f t="shared" si="12"/>
        <v>AKIMOTO Yuki(04)</v>
      </c>
      <c r="H189">
        <f t="shared" si="15"/>
        <v>1</v>
      </c>
      <c r="I189">
        <v>50</v>
      </c>
      <c r="J189">
        <f>IF(AC189="","500001",VLOOKUP(AC189,[2]shozoku!$A:$B,2,0))</f>
        <v>500036</v>
      </c>
      <c r="K189" t="str">
        <f>IF(AD189="","",VLOOKUP(AD189,[2]種目コード!$A:$B,2,0)&amp;IF(AF189="",""," "&amp;"0"&amp;AE189&amp;AF189&amp;AG189))</f>
        <v>01150 0180000</v>
      </c>
      <c r="L189" t="str">
        <f>IF(AH189="","",VLOOKUP(AH189,[2]種目コード!$A:$B,2,0)&amp;IF(AJ189="",""," "&amp;"0"&amp;AI189&amp;AJ189&amp;AK189))</f>
        <v/>
      </c>
      <c r="M189" t="str">
        <f t="shared" si="13"/>
        <v>01151</v>
      </c>
      <c r="N189" t="str">
        <f t="shared" si="13"/>
        <v/>
      </c>
      <c r="O189" t="s">
        <v>1540</v>
      </c>
      <c r="P189" t="s">
        <v>1541</v>
      </c>
      <c r="Q189" t="s">
        <v>1542</v>
      </c>
      <c r="R189" t="s">
        <v>1157</v>
      </c>
      <c r="S189" t="s">
        <v>1543</v>
      </c>
      <c r="T189" t="s">
        <v>1159</v>
      </c>
      <c r="U189" t="s">
        <v>1544</v>
      </c>
      <c r="V189" t="s">
        <v>178</v>
      </c>
      <c r="W189" t="s">
        <v>1255</v>
      </c>
      <c r="X189" t="s">
        <v>247</v>
      </c>
      <c r="Y189" t="s">
        <v>520</v>
      </c>
      <c r="Z189" t="s">
        <v>1256</v>
      </c>
      <c r="AA189">
        <v>17</v>
      </c>
      <c r="AB189" t="s">
        <v>182</v>
      </c>
      <c r="AC189" t="s">
        <v>1545</v>
      </c>
      <c r="AD189" t="s">
        <v>7</v>
      </c>
      <c r="AE189" t="s">
        <v>701</v>
      </c>
      <c r="AF189" t="s">
        <v>187</v>
      </c>
      <c r="AG189" t="s">
        <v>187</v>
      </c>
      <c r="AL189" t="s">
        <v>5</v>
      </c>
      <c r="AM189" t="s">
        <v>220</v>
      </c>
      <c r="AN189" t="s">
        <v>864</v>
      </c>
      <c r="AO189" t="s">
        <v>187</v>
      </c>
    </row>
    <row r="190" spans="3:41" x14ac:dyDescent="0.2">
      <c r="C190">
        <v>500000188</v>
      </c>
      <c r="E190" t="str">
        <f t="shared" si="11"/>
        <v>飯髙  雄翔(高2)</v>
      </c>
      <c r="F190" t="str">
        <f t="shared" si="14"/>
        <v>ｲｲﾀｶ ﾕｳﾄ</v>
      </c>
      <c r="G190" t="str">
        <f t="shared" si="12"/>
        <v>IITAKA Yuto(04)</v>
      </c>
      <c r="H190">
        <f t="shared" si="15"/>
        <v>1</v>
      </c>
      <c r="I190">
        <v>50</v>
      </c>
      <c r="J190">
        <f>IF(AC190="","500001",VLOOKUP(AC190,[2]shozoku!$A:$B,2,0))</f>
        <v>500036</v>
      </c>
      <c r="K190" t="str">
        <f>IF(AD190="","",VLOOKUP(AD190,[2]種目コード!$A:$B,2,0)&amp;IF(AF190="",""," "&amp;"0"&amp;AE190&amp;AF190&amp;AG190))</f>
        <v>01150 0170000</v>
      </c>
      <c r="L190" t="str">
        <f>IF(AH190="","",VLOOKUP(AH190,[2]種目コード!$A:$B,2,0)&amp;IF(AJ190="",""," "&amp;"0"&amp;AI190&amp;AJ190&amp;AK190))</f>
        <v/>
      </c>
      <c r="M190" t="str">
        <f t="shared" si="13"/>
        <v>01151</v>
      </c>
      <c r="N190" t="str">
        <f t="shared" si="13"/>
        <v/>
      </c>
      <c r="O190" t="s">
        <v>1546</v>
      </c>
      <c r="P190" t="s">
        <v>1547</v>
      </c>
      <c r="Q190" t="s">
        <v>1548</v>
      </c>
      <c r="R190" t="s">
        <v>653</v>
      </c>
      <c r="S190" t="s">
        <v>1549</v>
      </c>
      <c r="T190" t="s">
        <v>654</v>
      </c>
      <c r="U190" t="s">
        <v>1550</v>
      </c>
      <c r="V190" t="s">
        <v>178</v>
      </c>
      <c r="W190" t="s">
        <v>1255</v>
      </c>
      <c r="X190" t="s">
        <v>520</v>
      </c>
      <c r="Y190" t="s">
        <v>648</v>
      </c>
      <c r="Z190" t="s">
        <v>1256</v>
      </c>
      <c r="AA190">
        <v>16</v>
      </c>
      <c r="AB190" t="s">
        <v>182</v>
      </c>
      <c r="AC190" t="s">
        <v>1545</v>
      </c>
      <c r="AD190" t="s">
        <v>7</v>
      </c>
      <c r="AE190" t="s">
        <v>730</v>
      </c>
      <c r="AF190" t="s">
        <v>187</v>
      </c>
      <c r="AG190" t="s">
        <v>187</v>
      </c>
      <c r="AL190" t="s">
        <v>5</v>
      </c>
      <c r="AM190" t="s">
        <v>220</v>
      </c>
    </row>
    <row r="191" spans="3:41" x14ac:dyDescent="0.2">
      <c r="C191">
        <v>500000189</v>
      </c>
      <c r="E191" t="str">
        <f t="shared" si="11"/>
        <v>羽鳥  魁(高1)</v>
      </c>
      <c r="F191" t="str">
        <f t="shared" si="14"/>
        <v>ﾊﾄﾘ ｶｲ</v>
      </c>
      <c r="G191" t="str">
        <f t="shared" si="12"/>
        <v>HATORI Kai(05)</v>
      </c>
      <c r="H191">
        <f t="shared" si="15"/>
        <v>1</v>
      </c>
      <c r="I191">
        <v>50</v>
      </c>
      <c r="J191">
        <f>IF(AC191="","500001",VLOOKUP(AC191,[2]shozoku!$A:$B,2,0))</f>
        <v>500036</v>
      </c>
      <c r="K191" t="str">
        <f>IF(AD191="","",VLOOKUP(AD191,[2]種目コード!$A:$B,2,0)&amp;IF(AF191="",""," "&amp;"0"&amp;AE191&amp;AF191&amp;AG191))</f>
        <v>01150 0190000</v>
      </c>
      <c r="L191" t="str">
        <f>IF(AH191="","",VLOOKUP(AH191,[2]種目コード!$A:$B,2,0)&amp;IF(AJ191="",""," "&amp;"0"&amp;AI191&amp;AJ191&amp;AK191))</f>
        <v/>
      </c>
      <c r="M191" t="str">
        <f t="shared" si="13"/>
        <v>01151</v>
      </c>
      <c r="N191" t="str">
        <f t="shared" si="13"/>
        <v/>
      </c>
      <c r="O191" t="s">
        <v>1551</v>
      </c>
      <c r="P191" t="s">
        <v>1552</v>
      </c>
      <c r="Q191" t="s">
        <v>1553</v>
      </c>
      <c r="R191" t="s">
        <v>1554</v>
      </c>
      <c r="S191" t="s">
        <v>1555</v>
      </c>
      <c r="T191" t="s">
        <v>1556</v>
      </c>
      <c r="U191" t="s">
        <v>1557</v>
      </c>
      <c r="V191" t="s">
        <v>178</v>
      </c>
      <c r="W191" t="s">
        <v>594</v>
      </c>
      <c r="X191" t="s">
        <v>322</v>
      </c>
      <c r="Y191" t="s">
        <v>701</v>
      </c>
      <c r="Z191" t="s">
        <v>595</v>
      </c>
      <c r="AA191">
        <v>15</v>
      </c>
      <c r="AB191" t="s">
        <v>182</v>
      </c>
      <c r="AC191" t="s">
        <v>1545</v>
      </c>
      <c r="AD191" t="s">
        <v>7</v>
      </c>
      <c r="AE191" t="s">
        <v>233</v>
      </c>
      <c r="AF191" t="s">
        <v>187</v>
      </c>
      <c r="AG191" t="s">
        <v>187</v>
      </c>
    </row>
    <row r="192" spans="3:41" x14ac:dyDescent="0.2">
      <c r="C192">
        <v>500000190</v>
      </c>
      <c r="E192" t="str">
        <f t="shared" si="11"/>
        <v>水流  慎平(高1)</v>
      </c>
      <c r="F192" t="str">
        <f t="shared" si="14"/>
        <v>ﾂﾙ ｼﾝﾍﾟｲ</v>
      </c>
      <c r="G192" t="str">
        <f t="shared" si="12"/>
        <v>TSURU Shimpei(06)</v>
      </c>
      <c r="H192">
        <f t="shared" si="15"/>
        <v>1</v>
      </c>
      <c r="I192">
        <v>50</v>
      </c>
      <c r="J192">
        <f>IF(AC192="","500001",VLOOKUP(AC192,[2]shozoku!$A:$B,2,0))</f>
        <v>500036</v>
      </c>
      <c r="K192" t="str">
        <f>IF(AD192="","",VLOOKUP(AD192,[2]種目コード!$A:$B,2,0)&amp;IF(AF192="",""," "&amp;"0"&amp;AE192&amp;AF192&amp;AG192))</f>
        <v>01150 0190000</v>
      </c>
      <c r="L192" t="str">
        <f>IF(AH192="","",VLOOKUP(AH192,[2]種目コード!$A:$B,2,0)&amp;IF(AJ192="",""," "&amp;"0"&amp;AI192&amp;AJ192&amp;AK192))</f>
        <v/>
      </c>
      <c r="M192" t="str">
        <f t="shared" si="13"/>
        <v>01151</v>
      </c>
      <c r="N192" t="str">
        <f t="shared" si="13"/>
        <v/>
      </c>
      <c r="O192" t="s">
        <v>1558</v>
      </c>
      <c r="P192" t="s">
        <v>411</v>
      </c>
      <c r="Q192" t="s">
        <v>1559</v>
      </c>
      <c r="R192" t="s">
        <v>413</v>
      </c>
      <c r="S192" t="s">
        <v>1560</v>
      </c>
      <c r="T192" t="s">
        <v>1561</v>
      </c>
      <c r="U192" t="s">
        <v>1562</v>
      </c>
      <c r="V192" t="s">
        <v>178</v>
      </c>
      <c r="W192" t="s">
        <v>901</v>
      </c>
      <c r="X192" t="s">
        <v>767</v>
      </c>
      <c r="Y192" t="s">
        <v>285</v>
      </c>
      <c r="Z192" t="s">
        <v>595</v>
      </c>
      <c r="AA192">
        <v>15</v>
      </c>
      <c r="AB192" t="s">
        <v>182</v>
      </c>
      <c r="AC192" t="s">
        <v>1545</v>
      </c>
      <c r="AD192" t="s">
        <v>7</v>
      </c>
      <c r="AE192" t="s">
        <v>233</v>
      </c>
      <c r="AF192" t="s">
        <v>187</v>
      </c>
      <c r="AG192" t="s">
        <v>187</v>
      </c>
      <c r="AL192" t="s">
        <v>5</v>
      </c>
      <c r="AM192" t="s">
        <v>220</v>
      </c>
    </row>
    <row r="193" spans="3:41" x14ac:dyDescent="0.2">
      <c r="C193">
        <v>500000191</v>
      </c>
      <c r="E193" t="str">
        <f t="shared" si="11"/>
        <v>樋口  裕太(高1)</v>
      </c>
      <c r="F193" t="str">
        <f t="shared" si="14"/>
        <v>ﾋｸﾞﾁ ﾕｳﾀ</v>
      </c>
      <c r="G193" t="str">
        <f t="shared" si="12"/>
        <v>HIGUCHI Yuta(05)</v>
      </c>
      <c r="H193">
        <f t="shared" si="15"/>
        <v>1</v>
      </c>
      <c r="I193">
        <v>50</v>
      </c>
      <c r="J193">
        <f>IF(AC193="","500001",VLOOKUP(AC193,[2]shozoku!$A:$B,2,0))</f>
        <v>500036</v>
      </c>
      <c r="K193" t="str">
        <f>IF(AD193="","",VLOOKUP(AD193,[2]種目コード!$A:$B,2,0)&amp;IF(AF193="",""," "&amp;"0"&amp;AE193&amp;AF193&amp;AG193))</f>
        <v>00250 0001189</v>
      </c>
      <c r="L193" t="str">
        <f>IF(AH193="","",VLOOKUP(AH193,[2]種目コード!$A:$B,2,0)&amp;IF(AJ193="",""," "&amp;"0"&amp;AI193&amp;AJ193&amp;AK193))</f>
        <v/>
      </c>
      <c r="M193" t="str">
        <f t="shared" si="13"/>
        <v>00251</v>
      </c>
      <c r="N193" t="str">
        <f t="shared" si="13"/>
        <v/>
      </c>
      <c r="O193" t="s">
        <v>1563</v>
      </c>
      <c r="P193" t="s">
        <v>1564</v>
      </c>
      <c r="Q193" t="s">
        <v>1565</v>
      </c>
      <c r="R193" t="s">
        <v>360</v>
      </c>
      <c r="S193" t="s">
        <v>1566</v>
      </c>
      <c r="T193" t="s">
        <v>362</v>
      </c>
      <c r="U193" t="s">
        <v>1567</v>
      </c>
      <c r="V193" t="s">
        <v>178</v>
      </c>
      <c r="W193" t="s">
        <v>594</v>
      </c>
      <c r="X193" t="s">
        <v>180</v>
      </c>
      <c r="Y193" t="s">
        <v>221</v>
      </c>
      <c r="Z193" t="s">
        <v>595</v>
      </c>
      <c r="AA193">
        <v>16</v>
      </c>
      <c r="AB193" t="s">
        <v>182</v>
      </c>
      <c r="AC193" t="s">
        <v>1545</v>
      </c>
      <c r="AD193" t="s">
        <v>6</v>
      </c>
      <c r="AE193" s="39" t="s">
        <v>210</v>
      </c>
      <c r="AF193" t="s">
        <v>196</v>
      </c>
      <c r="AG193" t="s">
        <v>588</v>
      </c>
      <c r="AL193" t="s">
        <v>5</v>
      </c>
      <c r="AM193" t="s">
        <v>220</v>
      </c>
    </row>
    <row r="194" spans="3:41" x14ac:dyDescent="0.2">
      <c r="C194">
        <v>500000192</v>
      </c>
      <c r="E194" t="str">
        <f t="shared" si="11"/>
        <v>國井  翔太(高1)</v>
      </c>
      <c r="F194" t="str">
        <f t="shared" si="14"/>
        <v>ｸﾆｲ ｼｮｳﾀ</v>
      </c>
      <c r="G194" t="str">
        <f t="shared" si="12"/>
        <v>KUNII Shota(05)</v>
      </c>
      <c r="H194">
        <f t="shared" si="15"/>
        <v>1</v>
      </c>
      <c r="I194">
        <v>50</v>
      </c>
      <c r="J194">
        <f>IF(AC194="","500001",VLOOKUP(AC194,[2]shozoku!$A:$B,2,0))</f>
        <v>500036</v>
      </c>
      <c r="K194" t="str">
        <f>IF(AD194="","",VLOOKUP(AD194,[2]種目コード!$A:$B,2,0)&amp;IF(AF194="",""," "&amp;"0"&amp;AE194&amp;AF194&amp;AG194))</f>
        <v>00250 0001230</v>
      </c>
      <c r="L194" t="str">
        <f>IF(AH194="","",VLOOKUP(AH194,[2]種目コード!$A:$B,2,0)&amp;IF(AJ194="",""," "&amp;"0"&amp;AI194&amp;AJ194&amp;AK194))</f>
        <v/>
      </c>
      <c r="M194" t="str">
        <f t="shared" si="13"/>
        <v>00251</v>
      </c>
      <c r="N194" t="str">
        <f t="shared" si="13"/>
        <v/>
      </c>
      <c r="O194" t="s">
        <v>1568</v>
      </c>
      <c r="P194" t="s">
        <v>1569</v>
      </c>
      <c r="Q194" t="s">
        <v>1570</v>
      </c>
      <c r="R194" t="s">
        <v>317</v>
      </c>
      <c r="S194" t="s">
        <v>1571</v>
      </c>
      <c r="T194" t="s">
        <v>319</v>
      </c>
      <c r="U194" t="s">
        <v>1572</v>
      </c>
      <c r="V194" t="s">
        <v>178</v>
      </c>
      <c r="W194" t="s">
        <v>594</v>
      </c>
      <c r="X194" t="s">
        <v>715</v>
      </c>
      <c r="Y194" t="s">
        <v>304</v>
      </c>
      <c r="Z194" t="s">
        <v>595</v>
      </c>
      <c r="AA194">
        <v>16</v>
      </c>
      <c r="AB194" t="s">
        <v>182</v>
      </c>
      <c r="AC194" t="s">
        <v>1545</v>
      </c>
      <c r="AD194" t="s">
        <v>6</v>
      </c>
      <c r="AE194" s="39" t="s">
        <v>210</v>
      </c>
      <c r="AF194" t="s">
        <v>181</v>
      </c>
      <c r="AG194" t="s">
        <v>598</v>
      </c>
      <c r="AL194" t="s">
        <v>5</v>
      </c>
      <c r="AM194" t="s">
        <v>220</v>
      </c>
    </row>
    <row r="195" spans="3:41" x14ac:dyDescent="0.2">
      <c r="C195">
        <v>500000193</v>
      </c>
      <c r="E195" t="str">
        <f t="shared" ref="E195:E258" si="16">ASC(O195&amp;"  "&amp;P195&amp;IF(Z195="","","("&amp;Z195&amp;")"))</f>
        <v>近藤  優太(高1)</v>
      </c>
      <c r="F195" t="str">
        <f t="shared" si="14"/>
        <v>ｺﾝﾄﾞｳ ﾕｳﾀ</v>
      </c>
      <c r="G195" t="str">
        <f t="shared" ref="G195:G258" si="17">ASC(UPPER(S195)&amp;" "&amp;PROPER(T195))&amp;"("&amp;RIGHT(W195,2)&amp;")"</f>
        <v>KONDO Yuta(05)</v>
      </c>
      <c r="H195">
        <f t="shared" si="15"/>
        <v>1</v>
      </c>
      <c r="I195">
        <v>50</v>
      </c>
      <c r="J195">
        <f>IF(AC195="","500001",VLOOKUP(AC195,[2]shozoku!$A:$B,2,0))</f>
        <v>500036</v>
      </c>
      <c r="K195" t="str">
        <f>IF(AD195="","",VLOOKUP(AD195,[2]種目コード!$A:$B,2,0)&amp;IF(AF195="",""," "&amp;"0"&amp;AE195&amp;AF195&amp;AG195))</f>
        <v>00250 0001220</v>
      </c>
      <c r="L195" t="str">
        <f>IF(AH195="","",VLOOKUP(AH195,[2]種目コード!$A:$B,2,0)&amp;IF(AJ195="",""," "&amp;"0"&amp;AI195&amp;AJ195&amp;AK195))</f>
        <v/>
      </c>
      <c r="M195" t="str">
        <f t="shared" si="13"/>
        <v>00251</v>
      </c>
      <c r="N195" t="str">
        <f t="shared" si="13"/>
        <v/>
      </c>
      <c r="O195" t="s">
        <v>1573</v>
      </c>
      <c r="P195" t="s">
        <v>1574</v>
      </c>
      <c r="Q195" t="s">
        <v>1575</v>
      </c>
      <c r="R195" t="s">
        <v>360</v>
      </c>
      <c r="S195" t="s">
        <v>1576</v>
      </c>
      <c r="T195" t="s">
        <v>362</v>
      </c>
      <c r="U195" t="s">
        <v>1577</v>
      </c>
      <c r="V195" t="s">
        <v>178</v>
      </c>
      <c r="W195" t="s">
        <v>594</v>
      </c>
      <c r="X195" t="s">
        <v>715</v>
      </c>
      <c r="Y195" t="s">
        <v>253</v>
      </c>
      <c r="Z195" t="s">
        <v>595</v>
      </c>
      <c r="AA195">
        <v>16</v>
      </c>
      <c r="AB195" t="s">
        <v>182</v>
      </c>
      <c r="AC195" t="s">
        <v>1545</v>
      </c>
      <c r="AD195" t="s">
        <v>6</v>
      </c>
      <c r="AE195" s="39" t="s">
        <v>210</v>
      </c>
      <c r="AF195" t="s">
        <v>181</v>
      </c>
      <c r="AG195" t="s">
        <v>655</v>
      </c>
      <c r="AL195" t="s">
        <v>5</v>
      </c>
      <c r="AM195" t="s">
        <v>220</v>
      </c>
    </row>
    <row r="196" spans="3:41" x14ac:dyDescent="0.2">
      <c r="C196">
        <v>500000194</v>
      </c>
      <c r="E196" t="str">
        <f t="shared" si="16"/>
        <v>板山  心(高2)</v>
      </c>
      <c r="F196" t="str">
        <f t="shared" si="14"/>
        <v>ｲﾀﾔﾏ ｺｺﾛ</v>
      </c>
      <c r="G196" t="str">
        <f t="shared" si="17"/>
        <v>ITAYAMA Kokoro(04)</v>
      </c>
      <c r="H196">
        <f t="shared" si="15"/>
        <v>2</v>
      </c>
      <c r="I196">
        <v>50</v>
      </c>
      <c r="J196">
        <f>IF(AC196="","500001",VLOOKUP(AC196,[2]shozoku!$A:$B,2,0))</f>
        <v>500036</v>
      </c>
      <c r="K196" t="str">
        <f>IF(AD196="","",VLOOKUP(AD196,[2]種目コード!$A:$B,2,0)&amp;IF(AF196="",""," "&amp;"0"&amp;AE196&amp;AF196&amp;AG196))</f>
        <v>00250 0001401</v>
      </c>
      <c r="L196" t="str">
        <f>IF(AH196="","",VLOOKUP(AH196,[2]種目コード!$A:$B,2,0)&amp;IF(AJ196="",""," "&amp;"0"&amp;AI196&amp;AJ196&amp;AK196))</f>
        <v/>
      </c>
      <c r="M196" t="str">
        <f t="shared" ref="M196:N242" si="18">IF(K196="","",LEFT(K196,4)&amp;1)</f>
        <v>00251</v>
      </c>
      <c r="N196" t="str">
        <f t="shared" si="18"/>
        <v/>
      </c>
      <c r="O196" t="s">
        <v>1578</v>
      </c>
      <c r="P196" t="s">
        <v>1579</v>
      </c>
      <c r="Q196" t="s">
        <v>1580</v>
      </c>
      <c r="R196" t="s">
        <v>1581</v>
      </c>
      <c r="S196" t="s">
        <v>1582</v>
      </c>
      <c r="T196" t="s">
        <v>1583</v>
      </c>
      <c r="U196" t="s">
        <v>1584</v>
      </c>
      <c r="V196" t="s">
        <v>433</v>
      </c>
      <c r="W196" t="s">
        <v>1255</v>
      </c>
      <c r="X196" t="s">
        <v>559</v>
      </c>
      <c r="Y196" t="s">
        <v>537</v>
      </c>
      <c r="Z196" t="s">
        <v>1256</v>
      </c>
      <c r="AA196">
        <v>17</v>
      </c>
      <c r="AB196" t="s">
        <v>182</v>
      </c>
      <c r="AC196" t="s">
        <v>1545</v>
      </c>
      <c r="AD196" t="s">
        <v>6</v>
      </c>
      <c r="AE196" s="39" t="s">
        <v>210</v>
      </c>
      <c r="AF196" t="s">
        <v>263</v>
      </c>
      <c r="AG196" t="s">
        <v>303</v>
      </c>
      <c r="AL196" t="s">
        <v>5</v>
      </c>
      <c r="AM196" t="s">
        <v>522</v>
      </c>
      <c r="AN196" t="s">
        <v>1317</v>
      </c>
      <c r="AO196" t="s">
        <v>187</v>
      </c>
    </row>
    <row r="197" spans="3:41" x14ac:dyDescent="0.2">
      <c r="C197">
        <v>500000195</v>
      </c>
      <c r="E197" t="str">
        <f t="shared" si="16"/>
        <v>岩本  佳波(高2)</v>
      </c>
      <c r="F197" t="str">
        <f t="shared" si="14"/>
        <v>ｲﾜﾓﾄ ｶﾅﾐ</v>
      </c>
      <c r="G197" t="str">
        <f t="shared" si="17"/>
        <v>IWAMOTO Kanami(04)</v>
      </c>
      <c r="H197">
        <f t="shared" si="15"/>
        <v>2</v>
      </c>
      <c r="I197">
        <v>50</v>
      </c>
      <c r="J197">
        <f>IF(AC197="","500001",VLOOKUP(AC197,[2]shozoku!$A:$B,2,0))</f>
        <v>500036</v>
      </c>
      <c r="K197" t="str">
        <f>IF(AD197="","",VLOOKUP(AD197,[2]種目コード!$A:$B,2,0)&amp;IF(AF197="",""," "&amp;"0"&amp;AE197&amp;AF197&amp;AG197))</f>
        <v>00250 0001591</v>
      </c>
      <c r="L197" t="str">
        <f>IF(AH197="","",VLOOKUP(AH197,[2]種目コード!$A:$B,2,0)&amp;IF(AJ197="",""," "&amp;"0"&amp;AI197&amp;AJ197&amp;AK197))</f>
        <v/>
      </c>
      <c r="M197" t="str">
        <f t="shared" si="18"/>
        <v>00251</v>
      </c>
      <c r="N197" t="str">
        <f t="shared" si="18"/>
        <v/>
      </c>
      <c r="O197" t="s">
        <v>1585</v>
      </c>
      <c r="P197" t="s">
        <v>1586</v>
      </c>
      <c r="Q197" t="s">
        <v>1587</v>
      </c>
      <c r="R197" t="s">
        <v>1588</v>
      </c>
      <c r="S197" t="s">
        <v>1589</v>
      </c>
      <c r="T197" t="s">
        <v>1590</v>
      </c>
      <c r="U197" t="s">
        <v>1591</v>
      </c>
      <c r="V197" t="s">
        <v>433</v>
      </c>
      <c r="W197" t="s">
        <v>1255</v>
      </c>
      <c r="X197" t="s">
        <v>311</v>
      </c>
      <c r="Y197" t="s">
        <v>537</v>
      </c>
      <c r="Z197" t="s">
        <v>1256</v>
      </c>
      <c r="AA197">
        <v>17</v>
      </c>
      <c r="AB197" t="s">
        <v>182</v>
      </c>
      <c r="AC197" t="s">
        <v>1545</v>
      </c>
      <c r="AD197" t="s">
        <v>6</v>
      </c>
      <c r="AE197" s="39" t="s">
        <v>210</v>
      </c>
      <c r="AF197" t="s">
        <v>560</v>
      </c>
      <c r="AG197" t="s">
        <v>956</v>
      </c>
      <c r="AL197" t="s">
        <v>5</v>
      </c>
      <c r="AM197" t="s">
        <v>522</v>
      </c>
    </row>
    <row r="198" spans="3:41" x14ac:dyDescent="0.2">
      <c r="C198">
        <v>500000196</v>
      </c>
      <c r="E198" t="str">
        <f t="shared" si="16"/>
        <v>荻島  日和(高2)</v>
      </c>
      <c r="F198" t="str">
        <f t="shared" si="14"/>
        <v>ｵｷﾞｼﾏ ﾋﾖﾘ</v>
      </c>
      <c r="G198" t="str">
        <f t="shared" si="17"/>
        <v>OGISHIMA Hiyori(04)</v>
      </c>
      <c r="H198">
        <f t="shared" si="15"/>
        <v>2</v>
      </c>
      <c r="I198">
        <v>50</v>
      </c>
      <c r="J198">
        <f>IF(AC198="","500001",VLOOKUP(AC198,[2]shozoku!$A:$B,2,0))</f>
        <v>500036</v>
      </c>
      <c r="K198" t="str">
        <f>IF(AD198="","",VLOOKUP(AD198,[2]種目コード!$A:$B,2,0)&amp;IF(AF198="",""," "&amp;"0"&amp;AE198&amp;AF198&amp;AG198))</f>
        <v/>
      </c>
      <c r="L198" t="str">
        <f>IF(AH198="","",VLOOKUP(AH198,[2]種目コード!$A:$B,2,0)&amp;IF(AJ198="",""," "&amp;"0"&amp;AI198&amp;AJ198&amp;AK198))</f>
        <v/>
      </c>
      <c r="M198" t="str">
        <f t="shared" si="18"/>
        <v/>
      </c>
      <c r="N198" t="str">
        <f t="shared" si="18"/>
        <v/>
      </c>
      <c r="O198" t="s">
        <v>1592</v>
      </c>
      <c r="P198" t="s">
        <v>1593</v>
      </c>
      <c r="Q198" t="s">
        <v>1594</v>
      </c>
      <c r="R198" t="s">
        <v>1595</v>
      </c>
      <c r="S198" t="s">
        <v>1596</v>
      </c>
      <c r="T198" t="s">
        <v>1597</v>
      </c>
      <c r="U198" t="s">
        <v>1598</v>
      </c>
      <c r="V198" t="s">
        <v>433</v>
      </c>
      <c r="W198" t="s">
        <v>1255</v>
      </c>
      <c r="X198" t="s">
        <v>181</v>
      </c>
      <c r="Y198" t="s">
        <v>263</v>
      </c>
      <c r="Z198" t="s">
        <v>1256</v>
      </c>
      <c r="AA198">
        <v>16</v>
      </c>
      <c r="AB198" t="s">
        <v>182</v>
      </c>
      <c r="AC198" t="s">
        <v>1545</v>
      </c>
      <c r="AL198" t="s">
        <v>5</v>
      </c>
      <c r="AM198" t="s">
        <v>522</v>
      </c>
    </row>
    <row r="199" spans="3:41" x14ac:dyDescent="0.2">
      <c r="C199">
        <v>500000197</v>
      </c>
      <c r="E199" t="str">
        <f t="shared" si="16"/>
        <v>新道  彩子(高2)</v>
      </c>
      <c r="F199" t="str">
        <f t="shared" si="14"/>
        <v>ｼﾝﾄﾞｳ ｱﾔｺ</v>
      </c>
      <c r="G199" t="str">
        <f t="shared" si="17"/>
        <v>SHINDO Ayako(04)</v>
      </c>
      <c r="H199">
        <f t="shared" si="15"/>
        <v>2</v>
      </c>
      <c r="I199">
        <v>50</v>
      </c>
      <c r="J199">
        <f>IF(AC199="","500001",VLOOKUP(AC199,[2]shozoku!$A:$B,2,0))</f>
        <v>500036</v>
      </c>
      <c r="K199" t="str">
        <f>IF(AD199="","",VLOOKUP(AD199,[2]種目コード!$A:$B,2,0)&amp;IF(AF199="",""," "&amp;"0"&amp;AE199&amp;AF199&amp;AG199))</f>
        <v>01150 0220000</v>
      </c>
      <c r="L199" t="str">
        <f>IF(AH199="","",VLOOKUP(AH199,[2]種目コード!$A:$B,2,0)&amp;IF(AJ199="",""," "&amp;"0"&amp;AI199&amp;AJ199&amp;AK199))</f>
        <v/>
      </c>
      <c r="M199" t="str">
        <f t="shared" si="18"/>
        <v>01151</v>
      </c>
      <c r="N199" t="str">
        <f t="shared" si="18"/>
        <v/>
      </c>
      <c r="O199" t="s">
        <v>1599</v>
      </c>
      <c r="P199" t="s">
        <v>1600</v>
      </c>
      <c r="Q199" t="s">
        <v>1601</v>
      </c>
      <c r="R199" t="s">
        <v>1602</v>
      </c>
      <c r="S199" t="s">
        <v>1603</v>
      </c>
      <c r="T199" t="s">
        <v>1604</v>
      </c>
      <c r="U199" t="s">
        <v>1605</v>
      </c>
      <c r="V199" t="s">
        <v>433</v>
      </c>
      <c r="W199" t="s">
        <v>1255</v>
      </c>
      <c r="X199" t="s">
        <v>311</v>
      </c>
      <c r="Y199" t="s">
        <v>263</v>
      </c>
      <c r="Z199" t="s">
        <v>1256</v>
      </c>
      <c r="AA199">
        <v>17</v>
      </c>
      <c r="AB199" t="s">
        <v>182</v>
      </c>
      <c r="AC199" t="s">
        <v>1545</v>
      </c>
      <c r="AD199" t="s">
        <v>7</v>
      </c>
      <c r="AE199" t="s">
        <v>537</v>
      </c>
      <c r="AF199" t="s">
        <v>187</v>
      </c>
      <c r="AG199" t="s">
        <v>187</v>
      </c>
    </row>
    <row r="200" spans="3:41" x14ac:dyDescent="0.2">
      <c r="C200">
        <v>500000198</v>
      </c>
      <c r="E200" t="str">
        <f t="shared" si="16"/>
        <v>神保  涼花(高2)</v>
      </c>
      <c r="F200" t="str">
        <f t="shared" si="14"/>
        <v>ｼﾞﾝﾎﾞ ｽｽﾞｶ</v>
      </c>
      <c r="G200" t="str">
        <f t="shared" si="17"/>
        <v>JIMBO Suzuka(04)</v>
      </c>
      <c r="H200">
        <f t="shared" si="15"/>
        <v>2</v>
      </c>
      <c r="I200">
        <v>50</v>
      </c>
      <c r="J200">
        <f>IF(AC200="","500001",VLOOKUP(AC200,[2]shozoku!$A:$B,2,0))</f>
        <v>500036</v>
      </c>
      <c r="K200" t="str">
        <f>IF(AD200="","",VLOOKUP(AD200,[2]種目コード!$A:$B,2,0)&amp;IF(AF200="",""," "&amp;"0"&amp;AE200&amp;AF200&amp;AG200))</f>
        <v>01150 0230000</v>
      </c>
      <c r="L200" t="str">
        <f>IF(AH200="","",VLOOKUP(AH200,[2]種目コード!$A:$B,2,0)&amp;IF(AJ200="",""," "&amp;"0"&amp;AI200&amp;AJ200&amp;AK200))</f>
        <v/>
      </c>
      <c r="M200" t="str">
        <f t="shared" si="18"/>
        <v>01151</v>
      </c>
      <c r="N200" t="str">
        <f t="shared" si="18"/>
        <v/>
      </c>
      <c r="O200" t="s">
        <v>1606</v>
      </c>
      <c r="P200" t="s">
        <v>1607</v>
      </c>
      <c r="Q200" t="s">
        <v>1608</v>
      </c>
      <c r="R200" t="s">
        <v>1609</v>
      </c>
      <c r="S200" t="s">
        <v>1610</v>
      </c>
      <c r="T200" t="s">
        <v>1611</v>
      </c>
      <c r="U200" t="s">
        <v>1612</v>
      </c>
      <c r="V200" t="s">
        <v>433</v>
      </c>
      <c r="W200" t="s">
        <v>1255</v>
      </c>
      <c r="X200" t="s">
        <v>247</v>
      </c>
      <c r="Y200" t="s">
        <v>276</v>
      </c>
      <c r="Z200" t="s">
        <v>1256</v>
      </c>
      <c r="AA200">
        <v>17</v>
      </c>
      <c r="AB200" t="s">
        <v>182</v>
      </c>
      <c r="AC200" t="s">
        <v>1545</v>
      </c>
      <c r="AD200" t="s">
        <v>7</v>
      </c>
      <c r="AE200" t="s">
        <v>236</v>
      </c>
      <c r="AF200" t="s">
        <v>187</v>
      </c>
      <c r="AG200" t="s">
        <v>187</v>
      </c>
    </row>
    <row r="201" spans="3:41" x14ac:dyDescent="0.2">
      <c r="C201">
        <v>500000199</v>
      </c>
      <c r="E201" t="str">
        <f t="shared" si="16"/>
        <v>前田  珠希(高2)</v>
      </c>
      <c r="F201" t="str">
        <f t="shared" si="14"/>
        <v>ﾏｴﾀﾞ ﾀﾏｷ</v>
      </c>
      <c r="G201" t="str">
        <f t="shared" si="17"/>
        <v>MAEDA Tamaki(04)</v>
      </c>
      <c r="H201">
        <f t="shared" si="15"/>
        <v>2</v>
      </c>
      <c r="I201">
        <v>50</v>
      </c>
      <c r="J201">
        <f>IF(AC201="","500001",VLOOKUP(AC201,[2]shozoku!$A:$B,2,0))</f>
        <v>500036</v>
      </c>
      <c r="K201" t="str">
        <f>IF(AD201="","",VLOOKUP(AD201,[2]種目コード!$A:$B,2,0)&amp;IF(AF201="",""," "&amp;"0"&amp;AE201&amp;AF201&amp;AG201))</f>
        <v/>
      </c>
      <c r="L201" t="str">
        <f>IF(AH201="","",VLOOKUP(AH201,[2]種目コード!$A:$B,2,0)&amp;IF(AJ201="",""," "&amp;"0"&amp;AI201&amp;AJ201&amp;AK201))</f>
        <v/>
      </c>
      <c r="M201" t="str">
        <f t="shared" si="18"/>
        <v/>
      </c>
      <c r="N201" t="str">
        <f t="shared" si="18"/>
        <v/>
      </c>
      <c r="O201" t="s">
        <v>1613</v>
      </c>
      <c r="P201" t="s">
        <v>1614</v>
      </c>
      <c r="Q201" t="s">
        <v>1615</v>
      </c>
      <c r="R201" t="s">
        <v>1616</v>
      </c>
      <c r="S201" t="s">
        <v>1617</v>
      </c>
      <c r="T201" t="s">
        <v>1618</v>
      </c>
      <c r="U201" t="s">
        <v>1619</v>
      </c>
      <c r="V201" t="s">
        <v>433</v>
      </c>
      <c r="W201" t="s">
        <v>1255</v>
      </c>
      <c r="X201" t="s">
        <v>322</v>
      </c>
      <c r="Y201" t="s">
        <v>311</v>
      </c>
      <c r="Z201" t="s">
        <v>1256</v>
      </c>
      <c r="AA201">
        <v>16</v>
      </c>
      <c r="AB201" t="s">
        <v>182</v>
      </c>
      <c r="AC201" t="s">
        <v>1545</v>
      </c>
      <c r="AL201" t="s">
        <v>5</v>
      </c>
      <c r="AM201" t="s">
        <v>522</v>
      </c>
    </row>
    <row r="202" spans="3:41" x14ac:dyDescent="0.2">
      <c r="C202">
        <v>500000200</v>
      </c>
      <c r="E202" t="str">
        <f t="shared" si="16"/>
        <v>山崎  結萌(高2)</v>
      </c>
      <c r="F202" t="str">
        <f t="shared" si="14"/>
        <v>ﾔﾏｻﾞｷ ﾕﾒ</v>
      </c>
      <c r="G202" t="str">
        <f t="shared" si="17"/>
        <v>YAMAZAKI Yume(04)</v>
      </c>
      <c r="H202">
        <f t="shared" si="15"/>
        <v>2</v>
      </c>
      <c r="I202">
        <v>50</v>
      </c>
      <c r="J202">
        <f>IF(AC202="","500001",VLOOKUP(AC202,[2]shozoku!$A:$B,2,0))</f>
        <v>500036</v>
      </c>
      <c r="K202" t="str">
        <f>IF(AD202="","",VLOOKUP(AD202,[2]種目コード!$A:$B,2,0)&amp;IF(AF202="",""," "&amp;"0"&amp;AE202&amp;AF202&amp;AG202))</f>
        <v>01150 0220000</v>
      </c>
      <c r="L202" t="str">
        <f>IF(AH202="","",VLOOKUP(AH202,[2]種目コード!$A:$B,2,0)&amp;IF(AJ202="",""," "&amp;"0"&amp;AI202&amp;AJ202&amp;AK202))</f>
        <v/>
      </c>
      <c r="M202" t="str">
        <f t="shared" si="18"/>
        <v>01151</v>
      </c>
      <c r="N202" t="str">
        <f t="shared" si="18"/>
        <v/>
      </c>
      <c r="O202" t="s">
        <v>1620</v>
      </c>
      <c r="P202" t="s">
        <v>1621</v>
      </c>
      <c r="Q202" t="s">
        <v>1622</v>
      </c>
      <c r="R202" t="s">
        <v>1623</v>
      </c>
      <c r="S202" t="s">
        <v>1624</v>
      </c>
      <c r="T202" t="s">
        <v>1625</v>
      </c>
      <c r="U202" t="s">
        <v>1626</v>
      </c>
      <c r="V202" t="s">
        <v>433</v>
      </c>
      <c r="W202" t="s">
        <v>1255</v>
      </c>
      <c r="X202" t="s">
        <v>180</v>
      </c>
      <c r="Y202" t="s">
        <v>285</v>
      </c>
      <c r="Z202" t="s">
        <v>1256</v>
      </c>
      <c r="AA202">
        <v>17</v>
      </c>
      <c r="AB202" t="s">
        <v>182</v>
      </c>
      <c r="AC202" t="s">
        <v>1545</v>
      </c>
      <c r="AD202" t="s">
        <v>7</v>
      </c>
      <c r="AE202" t="s">
        <v>537</v>
      </c>
      <c r="AF202" t="s">
        <v>187</v>
      </c>
      <c r="AG202" t="s">
        <v>187</v>
      </c>
    </row>
    <row r="203" spans="3:41" x14ac:dyDescent="0.2">
      <c r="C203">
        <v>500000201</v>
      </c>
      <c r="E203" t="str">
        <f t="shared" si="16"/>
        <v>長崎  紗(高2)</v>
      </c>
      <c r="F203" t="str">
        <f t="shared" si="14"/>
        <v>ﾅｶﾞｻｷ ｽｽﾞ</v>
      </c>
      <c r="G203" t="str">
        <f t="shared" si="17"/>
        <v>NAGASAKI Suzu(05)</v>
      </c>
      <c r="H203">
        <f t="shared" si="15"/>
        <v>2</v>
      </c>
      <c r="I203">
        <v>50</v>
      </c>
      <c r="J203">
        <f>IF(AC203="","500001",VLOOKUP(AC203,[2]shozoku!$A:$B,2,0))</f>
        <v>500036</v>
      </c>
      <c r="K203" t="str">
        <f>IF(AD203="","",VLOOKUP(AD203,[2]種目コード!$A:$B,2,0)&amp;IF(AF203="",""," "&amp;"0"&amp;AE203&amp;AF203&amp;AG203))</f>
        <v>00250 0001495</v>
      </c>
      <c r="L203" t="str">
        <f>IF(AH203="","",VLOOKUP(AH203,[2]種目コード!$A:$B,2,0)&amp;IF(AJ203="",""," "&amp;"0"&amp;AI203&amp;AJ203&amp;AK203))</f>
        <v/>
      </c>
      <c r="M203" t="str">
        <f t="shared" si="18"/>
        <v>00251</v>
      </c>
      <c r="N203" t="str">
        <f t="shared" si="18"/>
        <v/>
      </c>
      <c r="O203" t="s">
        <v>1627</v>
      </c>
      <c r="P203" t="s">
        <v>1628</v>
      </c>
      <c r="Q203" t="s">
        <v>1629</v>
      </c>
      <c r="R203" t="s">
        <v>1630</v>
      </c>
      <c r="S203" t="s">
        <v>1631</v>
      </c>
      <c r="T203" t="s">
        <v>1632</v>
      </c>
      <c r="U203" t="s">
        <v>1633</v>
      </c>
      <c r="V203" t="s">
        <v>433</v>
      </c>
      <c r="W203" t="s">
        <v>594</v>
      </c>
      <c r="X203" t="s">
        <v>522</v>
      </c>
      <c r="Y203" t="s">
        <v>537</v>
      </c>
      <c r="Z203" t="s">
        <v>1256</v>
      </c>
      <c r="AA203">
        <v>16</v>
      </c>
      <c r="AB203" t="s">
        <v>182</v>
      </c>
      <c r="AC203" t="s">
        <v>1545</v>
      </c>
      <c r="AD203" t="s">
        <v>6</v>
      </c>
      <c r="AE203" s="39" t="s">
        <v>210</v>
      </c>
      <c r="AF203" t="s">
        <v>263</v>
      </c>
      <c r="AG203" t="s">
        <v>237</v>
      </c>
      <c r="AL203" t="s">
        <v>5</v>
      </c>
      <c r="AM203" t="s">
        <v>522</v>
      </c>
    </row>
    <row r="204" spans="3:41" x14ac:dyDescent="0.2">
      <c r="C204">
        <v>500000202</v>
      </c>
      <c r="E204" t="str">
        <f t="shared" si="16"/>
        <v>村田  帆風(高1)</v>
      </c>
      <c r="F204" t="str">
        <f t="shared" si="14"/>
        <v>ﾑﾗﾀ ﾎﾉｶ</v>
      </c>
      <c r="G204" t="str">
        <f t="shared" si="17"/>
        <v>MURATA Honoka(05)</v>
      </c>
      <c r="H204">
        <f t="shared" si="15"/>
        <v>2</v>
      </c>
      <c r="I204">
        <v>50</v>
      </c>
      <c r="J204">
        <f>IF(AC204="","500001",VLOOKUP(AC204,[2]shozoku!$A:$B,2,0))</f>
        <v>500036</v>
      </c>
      <c r="K204" t="str">
        <f>IF(AD204="","",VLOOKUP(AD204,[2]種目コード!$A:$B,2,0)&amp;IF(AF204="",""," "&amp;"0"&amp;AE204&amp;AF204&amp;AG204))</f>
        <v>00250 0001500</v>
      </c>
      <c r="L204" t="str">
        <f>IF(AH204="","",VLOOKUP(AH204,[2]種目コード!$A:$B,2,0)&amp;IF(AJ204="",""," "&amp;"0"&amp;AI204&amp;AJ204&amp;AK204))</f>
        <v>07350 00400</v>
      </c>
      <c r="M204" t="str">
        <f t="shared" si="18"/>
        <v>00251</v>
      </c>
      <c r="N204" t="str">
        <f t="shared" si="18"/>
        <v>07351</v>
      </c>
      <c r="O204" t="s">
        <v>1634</v>
      </c>
      <c r="P204" t="s">
        <v>1635</v>
      </c>
      <c r="Q204" t="s">
        <v>1636</v>
      </c>
      <c r="R204" t="s">
        <v>1637</v>
      </c>
      <c r="S204" t="s">
        <v>1638</v>
      </c>
      <c r="T204" t="s">
        <v>1639</v>
      </c>
      <c r="U204" t="s">
        <v>1640</v>
      </c>
      <c r="V204" t="s">
        <v>433</v>
      </c>
      <c r="W204" t="s">
        <v>594</v>
      </c>
      <c r="X204" t="s">
        <v>247</v>
      </c>
      <c r="Y204" t="s">
        <v>730</v>
      </c>
      <c r="Z204" t="s">
        <v>595</v>
      </c>
      <c r="AA204">
        <v>16</v>
      </c>
      <c r="AB204" t="s">
        <v>182</v>
      </c>
      <c r="AC204" t="s">
        <v>1545</v>
      </c>
      <c r="AD204" t="s">
        <v>6</v>
      </c>
      <c r="AE204" s="39" t="s">
        <v>210</v>
      </c>
      <c r="AF204" t="s">
        <v>560</v>
      </c>
      <c r="AG204" t="s">
        <v>187</v>
      </c>
      <c r="AH204" t="s">
        <v>11</v>
      </c>
      <c r="AJ204" s="39" t="s">
        <v>235</v>
      </c>
      <c r="AK204" t="s">
        <v>187</v>
      </c>
      <c r="AL204" t="s">
        <v>5</v>
      </c>
      <c r="AM204" t="s">
        <v>767</v>
      </c>
      <c r="AN204" t="s">
        <v>1641</v>
      </c>
      <c r="AO204" t="s">
        <v>187</v>
      </c>
    </row>
    <row r="205" spans="3:41" x14ac:dyDescent="0.2">
      <c r="C205">
        <v>500000203</v>
      </c>
      <c r="E205" t="str">
        <f t="shared" si="16"/>
        <v>加瀬  悠菜(高1)</v>
      </c>
      <c r="F205" t="str">
        <f t="shared" si="14"/>
        <v>ｶｾ ﾊﾙﾅ</v>
      </c>
      <c r="G205" t="str">
        <f t="shared" si="17"/>
        <v>KASE Haruna(05)</v>
      </c>
      <c r="H205">
        <f t="shared" si="15"/>
        <v>2</v>
      </c>
      <c r="I205">
        <v>50</v>
      </c>
      <c r="J205">
        <f>IF(AC205="","500001",VLOOKUP(AC205,[2]shozoku!$A:$B,2,0))</f>
        <v>500036</v>
      </c>
      <c r="K205" t="str">
        <f>IF(AD205="","",VLOOKUP(AD205,[2]種目コード!$A:$B,2,0)&amp;IF(AF205="",""," "&amp;"0"&amp;AE205&amp;AF205&amp;AG205))</f>
        <v>00250 0001530</v>
      </c>
      <c r="L205" t="str">
        <f>IF(AH205="","",VLOOKUP(AH205,[2]種目コード!$A:$B,2,0)&amp;IF(AJ205="",""," "&amp;"0"&amp;AI205&amp;AJ205&amp;AK205))</f>
        <v/>
      </c>
      <c r="M205" t="str">
        <f t="shared" si="18"/>
        <v>00251</v>
      </c>
      <c r="N205" t="str">
        <f t="shared" si="18"/>
        <v/>
      </c>
      <c r="O205" t="s">
        <v>1642</v>
      </c>
      <c r="P205" t="s">
        <v>1643</v>
      </c>
      <c r="Q205" t="s">
        <v>1644</v>
      </c>
      <c r="R205" t="s">
        <v>1517</v>
      </c>
      <c r="S205" t="s">
        <v>1645</v>
      </c>
      <c r="T205" t="s">
        <v>1519</v>
      </c>
      <c r="U205" t="s">
        <v>1646</v>
      </c>
      <c r="V205" t="s">
        <v>433</v>
      </c>
      <c r="W205" t="s">
        <v>594</v>
      </c>
      <c r="X205" t="s">
        <v>559</v>
      </c>
      <c r="Y205" t="s">
        <v>233</v>
      </c>
      <c r="Z205" t="s">
        <v>595</v>
      </c>
      <c r="AA205">
        <v>16</v>
      </c>
      <c r="AB205" t="s">
        <v>182</v>
      </c>
      <c r="AC205" t="s">
        <v>1545</v>
      </c>
      <c r="AD205" t="s">
        <v>6</v>
      </c>
      <c r="AE205" s="39" t="s">
        <v>210</v>
      </c>
      <c r="AF205" t="s">
        <v>560</v>
      </c>
      <c r="AG205" t="s">
        <v>598</v>
      </c>
    </row>
    <row r="206" spans="3:41" x14ac:dyDescent="0.2">
      <c r="C206">
        <v>500000204</v>
      </c>
      <c r="E206" t="str">
        <f t="shared" si="16"/>
        <v>高瀬  理恵(高1)</v>
      </c>
      <c r="F206" t="str">
        <f t="shared" si="14"/>
        <v>ﾀｶｾ ﾘｴ</v>
      </c>
      <c r="G206" t="str">
        <f t="shared" si="17"/>
        <v>TAKASE Rie(05)</v>
      </c>
      <c r="H206">
        <f t="shared" si="15"/>
        <v>2</v>
      </c>
      <c r="I206">
        <v>50</v>
      </c>
      <c r="J206">
        <f>IF(AC206="","500001",VLOOKUP(AC206,[2]shozoku!$A:$B,2,0))</f>
        <v>500036</v>
      </c>
      <c r="K206" t="str">
        <f>IF(AD206="","",VLOOKUP(AD206,[2]種目コード!$A:$B,2,0)&amp;IF(AF206="",""," "&amp;"0"&amp;AE206&amp;AF206&amp;AG206))</f>
        <v>00250 0001523</v>
      </c>
      <c r="L206" t="str">
        <f>IF(AH206="","",VLOOKUP(AH206,[2]種目コード!$A:$B,2,0)&amp;IF(AJ206="",""," "&amp;"0"&amp;AI206&amp;AJ206&amp;AK206))</f>
        <v/>
      </c>
      <c r="M206" t="str">
        <f t="shared" si="18"/>
        <v>00251</v>
      </c>
      <c r="N206" t="str">
        <f t="shared" si="18"/>
        <v/>
      </c>
      <c r="O206" t="s">
        <v>1647</v>
      </c>
      <c r="P206" t="s">
        <v>1648</v>
      </c>
      <c r="Q206" t="s">
        <v>1649</v>
      </c>
      <c r="R206" t="s">
        <v>1650</v>
      </c>
      <c r="S206" t="s">
        <v>1651</v>
      </c>
      <c r="T206" t="s">
        <v>1652</v>
      </c>
      <c r="U206" t="s">
        <v>1653</v>
      </c>
      <c r="V206" t="s">
        <v>433</v>
      </c>
      <c r="W206" t="s">
        <v>594</v>
      </c>
      <c r="X206" t="s">
        <v>181</v>
      </c>
      <c r="Y206" t="s">
        <v>236</v>
      </c>
      <c r="Z206" t="s">
        <v>595</v>
      </c>
      <c r="AA206">
        <v>15</v>
      </c>
      <c r="AB206" t="s">
        <v>182</v>
      </c>
      <c r="AC206" t="s">
        <v>1545</v>
      </c>
      <c r="AD206" t="s">
        <v>6</v>
      </c>
      <c r="AE206" s="39" t="s">
        <v>210</v>
      </c>
      <c r="AF206" t="s">
        <v>560</v>
      </c>
      <c r="AG206" t="s">
        <v>236</v>
      </c>
      <c r="AL206" t="s">
        <v>5</v>
      </c>
      <c r="AM206" t="s">
        <v>767</v>
      </c>
    </row>
    <row r="207" spans="3:41" x14ac:dyDescent="0.2">
      <c r="C207">
        <v>500000205</v>
      </c>
      <c r="E207" t="str">
        <f t="shared" si="16"/>
        <v>染谷  優寿香(高1)</v>
      </c>
      <c r="F207" t="str">
        <f t="shared" si="14"/>
        <v>ｿﾒﾔ ﾕｽﾞｶ</v>
      </c>
      <c r="G207" t="str">
        <f t="shared" si="17"/>
        <v>SOMEYA Yuzuka(05)</v>
      </c>
      <c r="H207">
        <f t="shared" si="15"/>
        <v>2</v>
      </c>
      <c r="I207">
        <v>50</v>
      </c>
      <c r="J207">
        <f>IF(AC207="","500001",VLOOKUP(AC207,[2]shozoku!$A:$B,2,0))</f>
        <v>500036</v>
      </c>
      <c r="K207" t="str">
        <f>IF(AD207="","",VLOOKUP(AD207,[2]種目コード!$A:$B,2,0)&amp;IF(AF207="",""," "&amp;"0"&amp;AE207&amp;AF207&amp;AG207))</f>
        <v>00250 0001511</v>
      </c>
      <c r="L207" t="str">
        <f>IF(AH207="","",VLOOKUP(AH207,[2]種目コード!$A:$B,2,0)&amp;IF(AJ207="",""," "&amp;"0"&amp;AI207&amp;AJ207&amp;AK207))</f>
        <v/>
      </c>
      <c r="M207" t="str">
        <f t="shared" si="18"/>
        <v>00251</v>
      </c>
      <c r="N207" t="str">
        <f t="shared" si="18"/>
        <v/>
      </c>
      <c r="O207" t="s">
        <v>1654</v>
      </c>
      <c r="P207" t="s">
        <v>1655</v>
      </c>
      <c r="Q207" t="s">
        <v>1656</v>
      </c>
      <c r="R207" t="s">
        <v>1657</v>
      </c>
      <c r="S207" t="s">
        <v>1658</v>
      </c>
      <c r="T207" t="s">
        <v>1659</v>
      </c>
      <c r="U207" t="s">
        <v>1660</v>
      </c>
      <c r="V207" t="s">
        <v>433</v>
      </c>
      <c r="W207" t="s">
        <v>594</v>
      </c>
      <c r="X207" t="s">
        <v>247</v>
      </c>
      <c r="Y207" t="s">
        <v>598</v>
      </c>
      <c r="Z207" t="s">
        <v>595</v>
      </c>
      <c r="AA207">
        <v>16</v>
      </c>
      <c r="AB207" t="s">
        <v>182</v>
      </c>
      <c r="AC207" t="s">
        <v>1545</v>
      </c>
      <c r="AD207" t="s">
        <v>6</v>
      </c>
      <c r="AE207" s="39" t="s">
        <v>210</v>
      </c>
      <c r="AF207" t="s">
        <v>560</v>
      </c>
      <c r="AG207" t="s">
        <v>196</v>
      </c>
      <c r="AL207" t="s">
        <v>5</v>
      </c>
      <c r="AM207" t="s">
        <v>767</v>
      </c>
    </row>
    <row r="208" spans="3:41" x14ac:dyDescent="0.2">
      <c r="C208">
        <v>500000206</v>
      </c>
      <c r="E208" t="str">
        <f t="shared" si="16"/>
        <v>山田  みなみ(高1)</v>
      </c>
      <c r="F208" t="str">
        <f t="shared" si="14"/>
        <v>ﾔﾏﾀﾞ ﾐﾅﾐ</v>
      </c>
      <c r="G208" t="str">
        <f t="shared" si="17"/>
        <v>YAMADA Minami(05)</v>
      </c>
      <c r="H208">
        <f t="shared" si="15"/>
        <v>2</v>
      </c>
      <c r="I208">
        <v>50</v>
      </c>
      <c r="J208">
        <f>IF(AC208="","500001",VLOOKUP(AC208,[2]shozoku!$A:$B,2,0))</f>
        <v>500036</v>
      </c>
      <c r="K208" t="str">
        <f>IF(AD208="","",VLOOKUP(AD208,[2]種目コード!$A:$B,2,0)&amp;IF(AF208="",""," "&amp;"0"&amp;AE208&amp;AF208&amp;AG208))</f>
        <v>00250 0001500</v>
      </c>
      <c r="L208" t="str">
        <f>IF(AH208="","",VLOOKUP(AH208,[2]種目コード!$A:$B,2,0)&amp;IF(AJ208="",""," "&amp;"0"&amp;AI208&amp;AJ208&amp;AK208))</f>
        <v/>
      </c>
      <c r="M208" t="str">
        <f t="shared" si="18"/>
        <v>00251</v>
      </c>
      <c r="N208" t="str">
        <f t="shared" si="18"/>
        <v/>
      </c>
      <c r="O208" t="s">
        <v>426</v>
      </c>
      <c r="P208" t="s">
        <v>1661</v>
      </c>
      <c r="Q208" t="s">
        <v>428</v>
      </c>
      <c r="R208" t="s">
        <v>1662</v>
      </c>
      <c r="S208" t="s">
        <v>1663</v>
      </c>
      <c r="T208" t="s">
        <v>1664</v>
      </c>
      <c r="U208" t="s">
        <v>1665</v>
      </c>
      <c r="V208" t="s">
        <v>433</v>
      </c>
      <c r="W208" t="s">
        <v>594</v>
      </c>
      <c r="X208" t="s">
        <v>196</v>
      </c>
      <c r="Y208" t="s">
        <v>233</v>
      </c>
      <c r="Z208" t="s">
        <v>595</v>
      </c>
      <c r="AA208">
        <v>15</v>
      </c>
      <c r="AB208" t="s">
        <v>182</v>
      </c>
      <c r="AC208" t="s">
        <v>1545</v>
      </c>
      <c r="AD208" t="s">
        <v>6</v>
      </c>
      <c r="AE208" s="39" t="s">
        <v>210</v>
      </c>
      <c r="AF208" t="s">
        <v>560</v>
      </c>
      <c r="AG208" t="s">
        <v>187</v>
      </c>
      <c r="AL208" t="s">
        <v>5</v>
      </c>
      <c r="AM208" t="s">
        <v>767</v>
      </c>
    </row>
    <row r="209" spans="3:39" x14ac:dyDescent="0.2">
      <c r="C209">
        <v>500000207</v>
      </c>
      <c r="E209" t="str">
        <f t="shared" si="16"/>
        <v>菅原  真緒(高1)</v>
      </c>
      <c r="F209" t="str">
        <f t="shared" si="14"/>
        <v>ｽｶﾞﾜﾗ ﾏｵ</v>
      </c>
      <c r="G209" t="str">
        <f t="shared" si="17"/>
        <v>SUGAWARA Mao(06)</v>
      </c>
      <c r="H209">
        <f t="shared" si="15"/>
        <v>2</v>
      </c>
      <c r="I209">
        <v>50</v>
      </c>
      <c r="J209">
        <f>IF(AC209="","500001",VLOOKUP(AC209,[2]shozoku!$A:$B,2,0))</f>
        <v>500036</v>
      </c>
      <c r="K209" t="str">
        <f>IF(AD209="","",VLOOKUP(AD209,[2]種目コード!$A:$B,2,0)&amp;IF(AF209="",""," "&amp;"0"&amp;AE209&amp;AF209&amp;AG209))</f>
        <v>00250 0001450</v>
      </c>
      <c r="L209" t="str">
        <f>IF(AH209="","",VLOOKUP(AH209,[2]種目コード!$A:$B,2,0)&amp;IF(AJ209="",""," "&amp;"0"&amp;AI209&amp;AJ209&amp;AK209))</f>
        <v/>
      </c>
      <c r="M209" t="str">
        <f t="shared" si="18"/>
        <v>00251</v>
      </c>
      <c r="N209" t="str">
        <f t="shared" si="18"/>
        <v/>
      </c>
      <c r="O209" t="s">
        <v>1666</v>
      </c>
      <c r="P209" t="s">
        <v>1667</v>
      </c>
      <c r="Q209" t="s">
        <v>1668</v>
      </c>
      <c r="R209" t="s">
        <v>1669</v>
      </c>
      <c r="S209" t="s">
        <v>1670</v>
      </c>
      <c r="T209" t="s">
        <v>1671</v>
      </c>
      <c r="U209" t="s">
        <v>1672</v>
      </c>
      <c r="V209" t="s">
        <v>433</v>
      </c>
      <c r="W209" t="s">
        <v>901</v>
      </c>
      <c r="X209" t="s">
        <v>522</v>
      </c>
      <c r="Y209" t="s">
        <v>221</v>
      </c>
      <c r="Z209" t="s">
        <v>595</v>
      </c>
      <c r="AA209">
        <v>15</v>
      </c>
      <c r="AB209" t="s">
        <v>182</v>
      </c>
      <c r="AC209" t="s">
        <v>1545</v>
      </c>
      <c r="AD209" t="s">
        <v>6</v>
      </c>
      <c r="AE209" s="39" t="s">
        <v>210</v>
      </c>
      <c r="AF209" t="s">
        <v>263</v>
      </c>
      <c r="AG209" t="s">
        <v>1068</v>
      </c>
      <c r="AL209" t="s">
        <v>5</v>
      </c>
      <c r="AM209" t="s">
        <v>767</v>
      </c>
    </row>
    <row r="210" spans="3:39" x14ac:dyDescent="0.2">
      <c r="C210">
        <v>500000208</v>
      </c>
      <c r="E210" t="str">
        <f t="shared" si="16"/>
        <v>吉川  由珠(高1)</v>
      </c>
      <c r="F210" t="str">
        <f t="shared" si="14"/>
        <v>ｷｯｶﾜ ﾕｽﾞ</v>
      </c>
      <c r="G210" t="str">
        <f t="shared" si="17"/>
        <v>KIKKAWA Yuzu(06)</v>
      </c>
      <c r="H210">
        <f t="shared" si="15"/>
        <v>2</v>
      </c>
      <c r="I210">
        <v>50</v>
      </c>
      <c r="J210">
        <f>IF(AC210="","500001",VLOOKUP(AC210,[2]shozoku!$A:$B,2,0))</f>
        <v>500036</v>
      </c>
      <c r="K210" t="str">
        <f>IF(AD210="","",VLOOKUP(AD210,[2]種目コード!$A:$B,2,0)&amp;IF(AF210="",""," "&amp;"0"&amp;AE210&amp;AF210&amp;AG210))</f>
        <v>00250 0001500</v>
      </c>
      <c r="L210" t="str">
        <f>IF(AH210="","",VLOOKUP(AH210,[2]種目コード!$A:$B,2,0)&amp;IF(AJ210="",""," "&amp;"0"&amp;AI210&amp;AJ210&amp;AK210))</f>
        <v>07350 00389</v>
      </c>
      <c r="M210" t="str">
        <f t="shared" si="18"/>
        <v>00251</v>
      </c>
      <c r="N210" t="str">
        <f t="shared" si="18"/>
        <v>07351</v>
      </c>
      <c r="O210" t="s">
        <v>1673</v>
      </c>
      <c r="P210" t="s">
        <v>1674</v>
      </c>
      <c r="Q210" t="s">
        <v>1675</v>
      </c>
      <c r="R210" t="s">
        <v>1676</v>
      </c>
      <c r="S210" t="s">
        <v>1677</v>
      </c>
      <c r="T210" t="s">
        <v>1678</v>
      </c>
      <c r="U210" t="s">
        <v>1679</v>
      </c>
      <c r="V210" t="s">
        <v>433</v>
      </c>
      <c r="W210" t="s">
        <v>901</v>
      </c>
      <c r="X210" t="s">
        <v>220</v>
      </c>
      <c r="Y210" t="s">
        <v>276</v>
      </c>
      <c r="Z210" t="s">
        <v>595</v>
      </c>
      <c r="AA210">
        <v>15</v>
      </c>
      <c r="AB210" t="s">
        <v>182</v>
      </c>
      <c r="AC210" t="s">
        <v>1545</v>
      </c>
      <c r="AD210" t="s">
        <v>6</v>
      </c>
      <c r="AE210" s="39" t="s">
        <v>210</v>
      </c>
      <c r="AF210" t="s">
        <v>560</v>
      </c>
      <c r="AG210" t="s">
        <v>187</v>
      </c>
      <c r="AH210" t="s">
        <v>11</v>
      </c>
      <c r="AJ210" s="39" t="s">
        <v>449</v>
      </c>
      <c r="AK210" t="s">
        <v>588</v>
      </c>
      <c r="AL210" t="s">
        <v>5</v>
      </c>
      <c r="AM210" t="s">
        <v>767</v>
      </c>
    </row>
    <row r="211" spans="3:39" x14ac:dyDescent="0.2">
      <c r="C211">
        <v>500000209</v>
      </c>
      <c r="E211" t="str">
        <f t="shared" si="16"/>
        <v>伊藤  美咲(高1)</v>
      </c>
      <c r="F211" t="str">
        <f t="shared" si="14"/>
        <v>ｲﾄｳ ﾐｻｷ</v>
      </c>
      <c r="G211" t="str">
        <f t="shared" si="17"/>
        <v>ITO Misaki(05)</v>
      </c>
      <c r="H211">
        <f t="shared" si="15"/>
        <v>2</v>
      </c>
      <c r="I211">
        <v>50</v>
      </c>
      <c r="J211">
        <f>IF(AC211="","500001",VLOOKUP(AC211,[2]shozoku!$A:$B,2,0))</f>
        <v>500036</v>
      </c>
      <c r="K211" t="str">
        <f>IF(AD211="","",VLOOKUP(AD211,[2]種目コード!$A:$B,2,0)&amp;IF(AF211="",""," "&amp;"0"&amp;AE211&amp;AF211&amp;AG211))</f>
        <v>01150 0220000</v>
      </c>
      <c r="L211" t="str">
        <f>IF(AH211="","",VLOOKUP(AH211,[2]種目コード!$A:$B,2,0)&amp;IF(AJ211="",""," "&amp;"0"&amp;AI211&amp;AJ211&amp;AK211))</f>
        <v/>
      </c>
      <c r="M211" t="str">
        <f t="shared" si="18"/>
        <v>01151</v>
      </c>
      <c r="N211" t="str">
        <f t="shared" si="18"/>
        <v/>
      </c>
      <c r="O211" t="s">
        <v>1680</v>
      </c>
      <c r="P211" t="s">
        <v>1681</v>
      </c>
      <c r="Q211" t="s">
        <v>1682</v>
      </c>
      <c r="R211" t="s">
        <v>1683</v>
      </c>
      <c r="S211" t="s">
        <v>1684</v>
      </c>
      <c r="T211" t="s">
        <v>1685</v>
      </c>
      <c r="U211" t="s">
        <v>1686</v>
      </c>
      <c r="V211" t="s">
        <v>433</v>
      </c>
      <c r="W211" t="s">
        <v>594</v>
      </c>
      <c r="X211" t="s">
        <v>181</v>
      </c>
      <c r="Y211" t="s">
        <v>598</v>
      </c>
      <c r="Z211" t="s">
        <v>595</v>
      </c>
      <c r="AA211">
        <v>15</v>
      </c>
      <c r="AB211" t="s">
        <v>182</v>
      </c>
      <c r="AC211" t="s">
        <v>1545</v>
      </c>
      <c r="AD211" t="s">
        <v>7</v>
      </c>
      <c r="AE211" t="s">
        <v>537</v>
      </c>
      <c r="AF211" t="s">
        <v>187</v>
      </c>
      <c r="AG211" t="s">
        <v>187</v>
      </c>
    </row>
    <row r="212" spans="3:39" x14ac:dyDescent="0.2">
      <c r="C212">
        <v>500000210</v>
      </c>
      <c r="E212" t="str">
        <f t="shared" si="16"/>
        <v>土佐  和音(高1)</v>
      </c>
      <c r="F212" t="str">
        <f t="shared" si="14"/>
        <v>ﾄｻ ｶｽﾞﾈ</v>
      </c>
      <c r="G212" t="str">
        <f t="shared" si="17"/>
        <v>TOSA Kazune(05)</v>
      </c>
      <c r="H212">
        <f t="shared" si="15"/>
        <v>2</v>
      </c>
      <c r="I212">
        <v>50</v>
      </c>
      <c r="J212">
        <f>IF(AC212="","500001",VLOOKUP(AC212,[2]shozoku!$A:$B,2,0))</f>
        <v>500036</v>
      </c>
      <c r="K212" t="str">
        <f>IF(AD212="","",VLOOKUP(AD212,[2]種目コード!$A:$B,2,0)&amp;IF(AF212="",""," "&amp;"0"&amp;AE212&amp;AF212&amp;AG212))</f>
        <v>01150 0240000</v>
      </c>
      <c r="L212" t="str">
        <f>IF(AH212="","",VLOOKUP(AH212,[2]種目コード!$A:$B,2,0)&amp;IF(AJ212="",""," "&amp;"0"&amp;AI212&amp;AJ212&amp;AK212))</f>
        <v/>
      </c>
      <c r="M212" t="str">
        <f t="shared" si="18"/>
        <v>01151</v>
      </c>
      <c r="N212" t="str">
        <f t="shared" si="18"/>
        <v/>
      </c>
      <c r="O212" t="s">
        <v>1687</v>
      </c>
      <c r="P212" t="s">
        <v>1688</v>
      </c>
      <c r="Q212" t="s">
        <v>1689</v>
      </c>
      <c r="R212" t="s">
        <v>1690</v>
      </c>
      <c r="S212" t="s">
        <v>1691</v>
      </c>
      <c r="T212" t="s">
        <v>1692</v>
      </c>
      <c r="U212" t="s">
        <v>1693</v>
      </c>
      <c r="V212" t="s">
        <v>433</v>
      </c>
      <c r="W212" t="s">
        <v>594</v>
      </c>
      <c r="X212" t="s">
        <v>520</v>
      </c>
      <c r="Y212" t="s">
        <v>520</v>
      </c>
      <c r="Z212" t="s">
        <v>595</v>
      </c>
      <c r="AA212">
        <v>16</v>
      </c>
      <c r="AB212" t="s">
        <v>182</v>
      </c>
      <c r="AC212" t="s">
        <v>1545</v>
      </c>
      <c r="AD212" t="s">
        <v>7</v>
      </c>
      <c r="AE212" t="s">
        <v>253</v>
      </c>
      <c r="AF212" t="s">
        <v>187</v>
      </c>
      <c r="AG212" t="s">
        <v>187</v>
      </c>
    </row>
    <row r="213" spans="3:39" x14ac:dyDescent="0.2">
      <c r="C213">
        <v>500000211</v>
      </c>
      <c r="E213" t="str">
        <f t="shared" si="16"/>
        <v>中嶌  美羽(高1)</v>
      </c>
      <c r="F213" t="str">
        <f t="shared" si="14"/>
        <v>ﾅｶｼﾏ ﾐｳ</v>
      </c>
      <c r="G213" t="str">
        <f t="shared" si="17"/>
        <v>NAKASHIMA Miu(06)</v>
      </c>
      <c r="H213">
        <f t="shared" si="15"/>
        <v>2</v>
      </c>
      <c r="I213">
        <v>50</v>
      </c>
      <c r="J213">
        <f>IF(AC213="","500001",VLOOKUP(AC213,[2]shozoku!$A:$B,2,0))</f>
        <v>500036</v>
      </c>
      <c r="K213" t="str">
        <f>IF(AD213="","",VLOOKUP(AD213,[2]種目コード!$A:$B,2,0)&amp;IF(AF213="",""," "&amp;"0"&amp;AE213&amp;AF213&amp;AG213))</f>
        <v>00250 0001509</v>
      </c>
      <c r="L213" t="str">
        <f>IF(AH213="","",VLOOKUP(AH213,[2]種目コード!$A:$B,2,0)&amp;IF(AJ213="",""," "&amp;"0"&amp;AI213&amp;AJ213&amp;AK213))</f>
        <v/>
      </c>
      <c r="M213" t="str">
        <f t="shared" si="18"/>
        <v>00251</v>
      </c>
      <c r="N213" t="str">
        <f t="shared" si="18"/>
        <v/>
      </c>
      <c r="O213" t="s">
        <v>1694</v>
      </c>
      <c r="P213" t="s">
        <v>1695</v>
      </c>
      <c r="Q213" t="s">
        <v>1696</v>
      </c>
      <c r="R213" t="s">
        <v>1503</v>
      </c>
      <c r="S213" t="s">
        <v>1697</v>
      </c>
      <c r="T213" t="s">
        <v>1698</v>
      </c>
      <c r="U213" t="s">
        <v>1699</v>
      </c>
      <c r="V213" t="s">
        <v>433</v>
      </c>
      <c r="W213" t="s">
        <v>901</v>
      </c>
      <c r="X213" t="s">
        <v>767</v>
      </c>
      <c r="Y213" t="s">
        <v>181</v>
      </c>
      <c r="Z213" t="s">
        <v>595</v>
      </c>
      <c r="AA213">
        <v>15</v>
      </c>
      <c r="AB213" t="s">
        <v>182</v>
      </c>
      <c r="AC213" t="s">
        <v>1545</v>
      </c>
      <c r="AD213" t="s">
        <v>6</v>
      </c>
      <c r="AE213" s="39" t="s">
        <v>210</v>
      </c>
      <c r="AF213" t="s">
        <v>560</v>
      </c>
      <c r="AG213" t="s">
        <v>585</v>
      </c>
    </row>
    <row r="214" spans="3:39" x14ac:dyDescent="0.2">
      <c r="C214">
        <v>500000212</v>
      </c>
      <c r="E214" t="str">
        <f t="shared" si="16"/>
        <v>一志  雄大(小5)</v>
      </c>
      <c r="F214" t="str">
        <f t="shared" si="14"/>
        <v>ｲｯｼ ﾕｳﾀﾞｲ</v>
      </c>
      <c r="G214" t="str">
        <f t="shared" si="17"/>
        <v>ISSHI Yudai(10)</v>
      </c>
      <c r="H214">
        <f t="shared" si="15"/>
        <v>1</v>
      </c>
      <c r="I214">
        <v>50</v>
      </c>
      <c r="J214">
        <f>IF(AC214="","500001",VLOOKUP(AC214,[2]shozoku!$A:$B,2,0))</f>
        <v>500037</v>
      </c>
      <c r="K214" t="str">
        <f>IF(AD214="","",VLOOKUP(AD214,[2]種目コード!$A:$B,2,0)&amp;IF(AF214="",""," "&amp;"0"&amp;AE214&amp;AF214&amp;AG214))</f>
        <v>00610 003000</v>
      </c>
      <c r="L214" t="str">
        <f>IF(AH214="","",VLOOKUP(AH214,[2]種目コード!$A:$B,2,0)&amp;IF(AJ214="",""," "&amp;"0"&amp;AI214&amp;AJ214&amp;AK214))</f>
        <v/>
      </c>
      <c r="M214" t="str">
        <f t="shared" si="18"/>
        <v>00611</v>
      </c>
      <c r="N214" t="str">
        <f t="shared" si="18"/>
        <v/>
      </c>
      <c r="O214" t="s">
        <v>1700</v>
      </c>
      <c r="P214" t="s">
        <v>1701</v>
      </c>
      <c r="Q214" t="s">
        <v>1702</v>
      </c>
      <c r="R214" t="s">
        <v>1703</v>
      </c>
      <c r="S214" t="s">
        <v>1704</v>
      </c>
      <c r="T214" t="s">
        <v>1705</v>
      </c>
      <c r="V214" t="s">
        <v>178</v>
      </c>
      <c r="W214" t="s">
        <v>714</v>
      </c>
      <c r="X214" t="s">
        <v>311</v>
      </c>
      <c r="Y214" t="s">
        <v>497</v>
      </c>
      <c r="Z214" t="s">
        <v>716</v>
      </c>
      <c r="AA214">
        <v>11</v>
      </c>
      <c r="AB214" t="s">
        <v>182</v>
      </c>
      <c r="AC214" t="s">
        <v>1706</v>
      </c>
      <c r="AD214" t="s">
        <v>512</v>
      </c>
      <c r="AE214" s="39" t="s">
        <v>449</v>
      </c>
      <c r="AF214" t="s">
        <v>187</v>
      </c>
      <c r="AG214">
        <v>0</v>
      </c>
    </row>
    <row r="215" spans="3:39" x14ac:dyDescent="0.2">
      <c r="C215">
        <v>500000213</v>
      </c>
      <c r="E215" t="str">
        <f t="shared" si="16"/>
        <v>福田  隼颯(中3)</v>
      </c>
      <c r="F215" t="str">
        <f t="shared" si="14"/>
        <v>ﾌｸﾀﾞ ﾊﾔﾃ</v>
      </c>
      <c r="G215" t="str">
        <f t="shared" si="17"/>
        <v>FUKUDA Hayate(06)</v>
      </c>
      <c r="H215">
        <f t="shared" si="15"/>
        <v>1</v>
      </c>
      <c r="I215">
        <v>50</v>
      </c>
      <c r="J215">
        <f>IF(AC215="","500001",VLOOKUP(AC215,[2]shozoku!$A:$B,2,0))</f>
        <v>500038</v>
      </c>
      <c r="K215" t="str">
        <f>IF(AD215="","",VLOOKUP(AD215,[2]種目コード!$A:$B,2,0)&amp;IF(AF215="",""," "&amp;"0"&amp;AE215&amp;AF215&amp;AG215))</f>
        <v>00240 0001260</v>
      </c>
      <c r="L215" t="str">
        <f>IF(AH215="","",VLOOKUP(AH215,[2]種目コード!$A:$B,2,0)&amp;IF(AJ215="",""," "&amp;"0"&amp;AI215&amp;AJ215&amp;AK215))</f>
        <v>07320 00574</v>
      </c>
      <c r="M215" t="str">
        <f t="shared" si="18"/>
        <v>00241</v>
      </c>
      <c r="N215" t="str">
        <f t="shared" si="18"/>
        <v>07321</v>
      </c>
      <c r="O215" t="s">
        <v>1707</v>
      </c>
      <c r="P215" t="s">
        <v>1708</v>
      </c>
      <c r="Q215" t="s">
        <v>1709</v>
      </c>
      <c r="R215" t="s">
        <v>1710</v>
      </c>
      <c r="S215" t="s">
        <v>1711</v>
      </c>
      <c r="T215" t="s">
        <v>1712</v>
      </c>
      <c r="U215" t="s">
        <v>1713</v>
      </c>
      <c r="V215" t="s">
        <v>178</v>
      </c>
      <c r="W215" t="s">
        <v>901</v>
      </c>
      <c r="X215" t="s">
        <v>559</v>
      </c>
      <c r="Y215" t="s">
        <v>559</v>
      </c>
      <c r="Z215" t="s">
        <v>330</v>
      </c>
      <c r="AA215">
        <v>15</v>
      </c>
      <c r="AB215" t="s">
        <v>182</v>
      </c>
      <c r="AC215" t="s">
        <v>1714</v>
      </c>
      <c r="AD215" t="s">
        <v>2</v>
      </c>
      <c r="AE215" s="39" t="s">
        <v>210</v>
      </c>
      <c r="AF215" t="s">
        <v>181</v>
      </c>
      <c r="AG215" t="s">
        <v>211</v>
      </c>
      <c r="AH215" t="s">
        <v>9</v>
      </c>
      <c r="AJ215" s="39" t="s">
        <v>340</v>
      </c>
      <c r="AK215" t="s">
        <v>501</v>
      </c>
    </row>
    <row r="216" spans="3:39" x14ac:dyDescent="0.2">
      <c r="C216">
        <v>500000214</v>
      </c>
      <c r="E216" t="str">
        <f t="shared" si="16"/>
        <v>福田  楓穏(中1)</v>
      </c>
      <c r="F216" t="str">
        <f t="shared" si="14"/>
        <v>ﾌｸﾀﾞ ｶｵﾝ</v>
      </c>
      <c r="G216" t="str">
        <f t="shared" si="17"/>
        <v>FUKUDA Kaon(08)</v>
      </c>
      <c r="H216">
        <f t="shared" si="15"/>
        <v>2</v>
      </c>
      <c r="I216">
        <v>50</v>
      </c>
      <c r="J216">
        <f>IF(AC216="","500001",VLOOKUP(AC216,[2]shozoku!$A:$B,2,0))</f>
        <v>500038</v>
      </c>
      <c r="K216" t="str">
        <f>IF(AD216="","",VLOOKUP(AD216,[2]種目コード!$A:$B,2,0)&amp;IF(AF216="",""," "&amp;"0"&amp;AE216&amp;AF216&amp;AG216))</f>
        <v>00230 0001442</v>
      </c>
      <c r="L216" t="str">
        <f>IF(AH216="","",VLOOKUP(AH216,[2]種目コード!$A:$B,2,0)&amp;IF(AJ216="",""," "&amp;"0"&amp;AI216&amp;AJ216&amp;AK216))</f>
        <v>07320 00407</v>
      </c>
      <c r="M216" t="str">
        <f t="shared" si="18"/>
        <v>00231</v>
      </c>
      <c r="N216" t="str">
        <f t="shared" si="18"/>
        <v>07321</v>
      </c>
      <c r="O216" t="s">
        <v>1707</v>
      </c>
      <c r="P216" t="s">
        <v>1715</v>
      </c>
      <c r="Q216" t="s">
        <v>1709</v>
      </c>
      <c r="R216" t="s">
        <v>1716</v>
      </c>
      <c r="S216" t="s">
        <v>1711</v>
      </c>
      <c r="T216" t="s">
        <v>1717</v>
      </c>
      <c r="U216" t="s">
        <v>1718</v>
      </c>
      <c r="V216" t="s">
        <v>433</v>
      </c>
      <c r="W216" t="s">
        <v>584</v>
      </c>
      <c r="X216" t="s">
        <v>520</v>
      </c>
      <c r="Y216" t="s">
        <v>322</v>
      </c>
      <c r="Z216" t="s">
        <v>402</v>
      </c>
      <c r="AA216">
        <v>13</v>
      </c>
      <c r="AB216" t="s">
        <v>182</v>
      </c>
      <c r="AC216" t="s">
        <v>1714</v>
      </c>
      <c r="AD216" t="s">
        <v>1</v>
      </c>
      <c r="AE216" s="39" t="s">
        <v>210</v>
      </c>
      <c r="AF216" t="s">
        <v>263</v>
      </c>
      <c r="AG216" t="s">
        <v>200</v>
      </c>
      <c r="AH216" t="s">
        <v>9</v>
      </c>
      <c r="AJ216" s="39" t="s">
        <v>235</v>
      </c>
      <c r="AK216" t="s">
        <v>275</v>
      </c>
    </row>
    <row r="217" spans="3:39" x14ac:dyDescent="0.2">
      <c r="C217">
        <v>500000215</v>
      </c>
      <c r="E217" t="str">
        <f t="shared" si="16"/>
        <v>岩村  直美</v>
      </c>
      <c r="F217" t="str">
        <f t="shared" si="14"/>
        <v>ｲﾜﾑﾗ ﾅｵﾐ</v>
      </c>
      <c r="G217" t="str">
        <f t="shared" si="17"/>
        <v>IWAMURA Naomi(62)</v>
      </c>
      <c r="H217">
        <f t="shared" si="15"/>
        <v>2</v>
      </c>
      <c r="I217">
        <v>50</v>
      </c>
      <c r="J217">
        <f>IF(AC217="","500001",VLOOKUP(AC217,[2]shozoku!$A:$B,2,0))</f>
        <v>500039</v>
      </c>
      <c r="K217" t="str">
        <f>IF(AD217="","",VLOOKUP(AD217,[2]種目コード!$A:$B,2,0)&amp;IF(AF217="",""," "&amp;"0"&amp;AE217&amp;AF217&amp;AG217))</f>
        <v>00660 0025730</v>
      </c>
      <c r="L217" t="str">
        <f>IF(AH217="","",VLOOKUP(AH217,[2]種目コード!$A:$B,2,0)&amp;IF(AJ217="",""," "&amp;"0"&amp;AI217&amp;AJ217&amp;AK217))</f>
        <v/>
      </c>
      <c r="M217" t="str">
        <f t="shared" si="18"/>
        <v>00661</v>
      </c>
      <c r="N217" t="str">
        <f t="shared" si="18"/>
        <v/>
      </c>
      <c r="O217" t="s">
        <v>1719</v>
      </c>
      <c r="P217" t="s">
        <v>1720</v>
      </c>
      <c r="Q217" t="s">
        <v>1721</v>
      </c>
      <c r="R217" t="s">
        <v>1722</v>
      </c>
      <c r="S217" t="s">
        <v>1723</v>
      </c>
      <c r="T217" t="s">
        <v>1724</v>
      </c>
      <c r="U217" t="s">
        <v>1725</v>
      </c>
      <c r="V217" t="s">
        <v>433</v>
      </c>
      <c r="W217" t="s">
        <v>1005</v>
      </c>
      <c r="X217" t="s">
        <v>522</v>
      </c>
      <c r="Y217" t="s">
        <v>537</v>
      </c>
      <c r="AA217">
        <v>59</v>
      </c>
      <c r="AB217" t="s">
        <v>182</v>
      </c>
      <c r="AC217" t="s">
        <v>1726</v>
      </c>
      <c r="AD217" t="s">
        <v>1222</v>
      </c>
      <c r="AE217" s="39" t="s">
        <v>425</v>
      </c>
      <c r="AF217" t="s">
        <v>1641</v>
      </c>
      <c r="AG217" t="s">
        <v>598</v>
      </c>
    </row>
    <row r="218" spans="3:39" x14ac:dyDescent="0.2">
      <c r="C218">
        <v>500000216</v>
      </c>
      <c r="E218" t="str">
        <f t="shared" si="16"/>
        <v>濱本  みよ子</v>
      </c>
      <c r="F218" t="str">
        <f t="shared" si="14"/>
        <v>ﾊﾏﾓﾄ ﾐﾖｺ</v>
      </c>
      <c r="G218" t="str">
        <f t="shared" si="17"/>
        <v>HAMAMOTO Miyoko(54)</v>
      </c>
      <c r="H218">
        <f t="shared" si="15"/>
        <v>2</v>
      </c>
      <c r="I218">
        <v>50</v>
      </c>
      <c r="J218">
        <f>IF(AC218="","500001",VLOOKUP(AC218,[2]shozoku!$A:$B,2,0))</f>
        <v>500039</v>
      </c>
      <c r="K218" t="str">
        <f>IF(AD218="","",VLOOKUP(AD218,[2]種目コード!$A:$B,2,0)&amp;IF(AF218="",""," "&amp;"0"&amp;AE218&amp;AF218&amp;AG218))</f>
        <v>01160</v>
      </c>
      <c r="L218" t="str">
        <f>IF(AH218="","",VLOOKUP(AH218,[2]種目コード!$A:$B,2,0)&amp;IF(AJ218="",""," "&amp;"0"&amp;AI218&amp;AJ218&amp;AK218))</f>
        <v/>
      </c>
      <c r="M218" t="str">
        <f t="shared" si="18"/>
        <v>01161</v>
      </c>
      <c r="N218" t="str">
        <f t="shared" si="18"/>
        <v/>
      </c>
      <c r="O218" t="s">
        <v>1727</v>
      </c>
      <c r="P218" t="s">
        <v>1728</v>
      </c>
      <c r="Q218" t="s">
        <v>1729</v>
      </c>
      <c r="R218" t="s">
        <v>1730</v>
      </c>
      <c r="S218" t="s">
        <v>1731</v>
      </c>
      <c r="T218" t="s">
        <v>1732</v>
      </c>
      <c r="U218" t="s">
        <v>1733</v>
      </c>
      <c r="V218" t="s">
        <v>433</v>
      </c>
      <c r="W218" t="s">
        <v>1734</v>
      </c>
      <c r="X218" t="s">
        <v>181</v>
      </c>
      <c r="Y218" t="s">
        <v>196</v>
      </c>
      <c r="AA218">
        <v>66</v>
      </c>
      <c r="AB218" t="s">
        <v>182</v>
      </c>
      <c r="AC218" t="s">
        <v>1726</v>
      </c>
      <c r="AD218" t="s">
        <v>1735</v>
      </c>
    </row>
    <row r="219" spans="3:39" x14ac:dyDescent="0.2">
      <c r="C219">
        <v>500000217</v>
      </c>
      <c r="E219" t="str">
        <f t="shared" si="16"/>
        <v>海宝  大輝(高3)</v>
      </c>
      <c r="F219" t="str">
        <f t="shared" si="14"/>
        <v>ｶｲﾎｳ ﾀﾞｲｷ</v>
      </c>
      <c r="G219" t="str">
        <f t="shared" si="17"/>
        <v>KAIHO Daiki(03)</v>
      </c>
      <c r="H219">
        <f t="shared" si="15"/>
        <v>1</v>
      </c>
      <c r="I219">
        <v>50</v>
      </c>
      <c r="J219">
        <f>IF(AC219="","500001",VLOOKUP(AC219,[2]shozoku!$A:$B,2,0))</f>
        <v>500040</v>
      </c>
      <c r="K219" t="str">
        <f>IF(AD219="","",VLOOKUP(AD219,[2]種目コード!$A:$B,2,0)&amp;IF(AF219="",""," "&amp;"0"&amp;AE219&amp;AF219&amp;AG219))</f>
        <v>00250 0001138</v>
      </c>
      <c r="L219" t="str">
        <f>IF(AH219="","",VLOOKUP(AH219,[2]種目コード!$A:$B,2,0)&amp;IF(AJ219="",""," "&amp;"0"&amp;AI219&amp;AJ219&amp;AK219))</f>
        <v/>
      </c>
      <c r="M219" t="str">
        <f t="shared" si="18"/>
        <v>00251</v>
      </c>
      <c r="N219" t="str">
        <f t="shared" si="18"/>
        <v/>
      </c>
      <c r="O219" t="s">
        <v>1736</v>
      </c>
      <c r="P219" t="s">
        <v>1737</v>
      </c>
      <c r="Q219" t="s">
        <v>1738</v>
      </c>
      <c r="R219" t="s">
        <v>1739</v>
      </c>
      <c r="S219" t="s">
        <v>1740</v>
      </c>
      <c r="T219" t="s">
        <v>1741</v>
      </c>
      <c r="U219" t="s">
        <v>1742</v>
      </c>
      <c r="V219" t="s">
        <v>178</v>
      </c>
      <c r="W219" t="s">
        <v>1743</v>
      </c>
      <c r="X219" t="s">
        <v>247</v>
      </c>
      <c r="Y219" t="s">
        <v>497</v>
      </c>
      <c r="Z219" t="s">
        <v>1744</v>
      </c>
      <c r="AB219" t="s">
        <v>182</v>
      </c>
      <c r="AC219" t="s">
        <v>1745</v>
      </c>
      <c r="AD219" t="s">
        <v>6</v>
      </c>
      <c r="AE219" s="39" t="s">
        <v>210</v>
      </c>
      <c r="AF219" t="s">
        <v>196</v>
      </c>
      <c r="AG219" t="s">
        <v>1414</v>
      </c>
    </row>
    <row r="220" spans="3:39" x14ac:dyDescent="0.2">
      <c r="C220">
        <v>500000218</v>
      </c>
      <c r="E220" t="str">
        <f t="shared" si="16"/>
        <v>小沼  日眞里(小6)</v>
      </c>
      <c r="F220" t="str">
        <f t="shared" si="14"/>
        <v>ｺﾇﾏ ﾋﾏﾘ</v>
      </c>
      <c r="G220" t="str">
        <f t="shared" si="17"/>
        <v>KONUMA Himari(09)</v>
      </c>
      <c r="H220">
        <f t="shared" si="15"/>
        <v>2</v>
      </c>
      <c r="I220">
        <v>50</v>
      </c>
      <c r="J220">
        <f>IF(AC220="","500001",VLOOKUP(AC220,[2]shozoku!$A:$B,2,0))</f>
        <v>500041</v>
      </c>
      <c r="K220" t="str">
        <f>IF(AD220="","",VLOOKUP(AD220,[2]種目コード!$A:$B,2,0)&amp;IF(AF220="",""," "&amp;"0"&amp;AE220&amp;AF220&amp;AG220))</f>
        <v>00610</v>
      </c>
      <c r="L220" t="str">
        <f>IF(AH220="","",VLOOKUP(AH220,[2]種目コード!$A:$B,2,0)&amp;IF(AJ220="",""," "&amp;"0"&amp;AI220&amp;AJ220&amp;AK220))</f>
        <v/>
      </c>
      <c r="M220" t="str">
        <f t="shared" si="18"/>
        <v>00611</v>
      </c>
      <c r="N220" t="str">
        <f t="shared" si="18"/>
        <v/>
      </c>
      <c r="O220" t="s">
        <v>1008</v>
      </c>
      <c r="P220" t="s">
        <v>1746</v>
      </c>
      <c r="Q220" t="s">
        <v>1010</v>
      </c>
      <c r="R220" t="s">
        <v>1747</v>
      </c>
      <c r="S220" t="s">
        <v>1012</v>
      </c>
      <c r="T220" t="s">
        <v>983</v>
      </c>
      <c r="V220" t="s">
        <v>1748</v>
      </c>
      <c r="W220" t="s">
        <v>573</v>
      </c>
      <c r="X220" t="s">
        <v>322</v>
      </c>
      <c r="Y220" t="s">
        <v>648</v>
      </c>
      <c r="Z220" t="s">
        <v>1749</v>
      </c>
      <c r="AB220" t="s">
        <v>1017</v>
      </c>
      <c r="AC220" t="s">
        <v>1750</v>
      </c>
      <c r="AD220" t="s">
        <v>1751</v>
      </c>
    </row>
    <row r="221" spans="3:39" x14ac:dyDescent="0.2">
      <c r="C221">
        <v>500000219</v>
      </c>
      <c r="E221" t="str">
        <f t="shared" si="16"/>
        <v>安斎  真美花(小5)</v>
      </c>
      <c r="F221" t="str">
        <f t="shared" ref="F221:F284" si="19">ASC(Q221&amp;" "&amp;R221)</f>
        <v>ｱﾝｻﾞｲ ﾏﾐｶ</v>
      </c>
      <c r="G221" t="str">
        <f t="shared" si="17"/>
        <v>ANZAI Mamika(10)</v>
      </c>
      <c r="H221">
        <f t="shared" ref="H221:H284" si="20">IF(V221="男",1,2)</f>
        <v>2</v>
      </c>
      <c r="I221">
        <v>50</v>
      </c>
      <c r="J221">
        <f>IF(AC221="","500001",VLOOKUP(AC221,[2]shozoku!$A:$B,2,0))</f>
        <v>500042</v>
      </c>
      <c r="K221" t="str">
        <f>IF(AD221="","",VLOOKUP(AD221,[2]種目コード!$A:$B,2,0)&amp;IF(AF221="",""," "&amp;"0"&amp;AE221&amp;AF221&amp;AG221))</f>
        <v>00210</v>
      </c>
      <c r="L221" t="str">
        <f>IF(AH221="","",VLOOKUP(AH221,[2]種目コード!$A:$B,2,0)&amp;IF(AJ221="",""," "&amp;"0"&amp;AI221&amp;AJ221&amp;AK221))</f>
        <v>00610</v>
      </c>
      <c r="M221" t="str">
        <f t="shared" si="18"/>
        <v>00211</v>
      </c>
      <c r="N221" t="str">
        <f t="shared" si="18"/>
        <v>00611</v>
      </c>
      <c r="O221" t="s">
        <v>489</v>
      </c>
      <c r="P221" t="s">
        <v>1752</v>
      </c>
      <c r="Q221" t="s">
        <v>491</v>
      </c>
      <c r="R221" t="s">
        <v>1753</v>
      </c>
      <c r="S221" t="s">
        <v>493</v>
      </c>
      <c r="T221" t="s">
        <v>1754</v>
      </c>
      <c r="V221" t="s">
        <v>433</v>
      </c>
      <c r="W221" t="s">
        <v>714</v>
      </c>
      <c r="X221" t="s">
        <v>880</v>
      </c>
      <c r="Y221" t="s">
        <v>186</v>
      </c>
      <c r="Z221" t="s">
        <v>716</v>
      </c>
      <c r="AA221">
        <v>11</v>
      </c>
      <c r="AB221" t="s">
        <v>182</v>
      </c>
      <c r="AC221" t="s">
        <v>1755</v>
      </c>
      <c r="AD221" t="s">
        <v>521</v>
      </c>
      <c r="AH221" t="s">
        <v>512</v>
      </c>
    </row>
    <row r="222" spans="3:39" x14ac:dyDescent="0.2">
      <c r="C222">
        <v>500000220</v>
      </c>
      <c r="E222" t="str">
        <f t="shared" si="16"/>
        <v>瀧川  清人</v>
      </c>
      <c r="F222" t="str">
        <f t="shared" si="19"/>
        <v>ﾀｷｶﾞﾜ ｷﾖﾋﾄ</v>
      </c>
      <c r="G222" t="str">
        <f t="shared" si="17"/>
        <v>TAKIGAWA Kiyohito(53)</v>
      </c>
      <c r="H222">
        <f t="shared" si="20"/>
        <v>1</v>
      </c>
      <c r="I222">
        <v>50</v>
      </c>
      <c r="J222">
        <f>IF(AC222="","500001",VLOOKUP(AC222,[2]shozoku!$A:$B,2,0))</f>
        <v>500043</v>
      </c>
      <c r="K222" t="str">
        <f>IF(AD222="","",VLOOKUP(AD222,[2]種目コード!$A:$B,2,0)&amp;IF(AF222="",""," "&amp;"0"&amp;AE222&amp;AF222&amp;AG222))</f>
        <v>08360 00800</v>
      </c>
      <c r="L222" t="str">
        <f>IF(AH222="","",VLOOKUP(AH222,[2]種目コード!$A:$B,2,0)&amp;IF(AJ222="",""," "&amp;"0"&amp;AI222&amp;AJ222&amp;AK222))</f>
        <v>00160 0001000</v>
      </c>
      <c r="M222" t="str">
        <f t="shared" si="18"/>
        <v>08361</v>
      </c>
      <c r="N222" t="str">
        <f t="shared" si="18"/>
        <v>00161</v>
      </c>
      <c r="O222" t="s">
        <v>1756</v>
      </c>
      <c r="P222" t="s">
        <v>1757</v>
      </c>
      <c r="Q222" t="s">
        <v>1758</v>
      </c>
      <c r="R222" t="s">
        <v>1759</v>
      </c>
      <c r="S222" t="s">
        <v>1760</v>
      </c>
      <c r="T222" t="s">
        <v>1761</v>
      </c>
      <c r="U222" t="s">
        <v>1762</v>
      </c>
      <c r="V222" t="s">
        <v>178</v>
      </c>
      <c r="W222" t="s">
        <v>1763</v>
      </c>
      <c r="X222" t="s">
        <v>196</v>
      </c>
      <c r="Y222" t="s">
        <v>560</v>
      </c>
      <c r="AA222">
        <v>67</v>
      </c>
      <c r="AB222" t="s">
        <v>182</v>
      </c>
      <c r="AC222" t="s">
        <v>1764</v>
      </c>
      <c r="AD222" t="s">
        <v>198</v>
      </c>
      <c r="AF222" s="39" t="s">
        <v>984</v>
      </c>
      <c r="AG222" t="s">
        <v>187</v>
      </c>
      <c r="AH222" t="s">
        <v>1765</v>
      </c>
      <c r="AI222" t="s">
        <v>187</v>
      </c>
      <c r="AJ222" t="s">
        <v>322</v>
      </c>
      <c r="AK222" t="s">
        <v>187</v>
      </c>
    </row>
    <row r="223" spans="3:39" x14ac:dyDescent="0.2">
      <c r="C223">
        <v>500000221</v>
      </c>
      <c r="E223" t="str">
        <f t="shared" si="16"/>
        <v>塙田  祐大(高1)</v>
      </c>
      <c r="F223" t="str">
        <f t="shared" si="19"/>
        <v>ﾊﾅﾜﾀﾞ ﾕｳｷ</v>
      </c>
      <c r="G223" t="str">
        <f t="shared" si="17"/>
        <v>HANAWADA Yuki(05)</v>
      </c>
      <c r="H223">
        <f t="shared" si="20"/>
        <v>1</v>
      </c>
      <c r="I223">
        <v>50</v>
      </c>
      <c r="J223">
        <f>IF(AC223="","500001",VLOOKUP(AC223,[2]shozoku!$A:$B,2,0))</f>
        <v>500044</v>
      </c>
      <c r="K223" t="str">
        <f>IF(AD223="","",VLOOKUP(AD223,[2]種目コード!$A:$B,2,0)&amp;IF(AF223="",""," "&amp;"0"&amp;AE223&amp;AF223&amp;AG223))</f>
        <v>00250 0001165</v>
      </c>
      <c r="L223" t="str">
        <f>IF(AH223="","",VLOOKUP(AH223,[2]種目コード!$A:$B,2,0)&amp;IF(AJ223="",""," "&amp;"0"&amp;AI223&amp;AJ223&amp;AK223))</f>
        <v/>
      </c>
      <c r="M223" t="str">
        <f t="shared" si="18"/>
        <v>00251</v>
      </c>
      <c r="N223" t="str">
        <f t="shared" si="18"/>
        <v/>
      </c>
      <c r="O223" t="s">
        <v>1766</v>
      </c>
      <c r="P223" t="s">
        <v>1767</v>
      </c>
      <c r="Q223" t="s">
        <v>1768</v>
      </c>
      <c r="R223" t="s">
        <v>1157</v>
      </c>
      <c r="S223" t="s">
        <v>1769</v>
      </c>
      <c r="T223" t="s">
        <v>1159</v>
      </c>
      <c r="U223" t="s">
        <v>1770</v>
      </c>
      <c r="V223" t="s">
        <v>178</v>
      </c>
      <c r="W223" t="s">
        <v>594</v>
      </c>
      <c r="X223" t="s">
        <v>180</v>
      </c>
      <c r="Y223" t="s">
        <v>304</v>
      </c>
      <c r="Z223" t="s">
        <v>595</v>
      </c>
      <c r="AA223">
        <v>16</v>
      </c>
      <c r="AB223" t="s">
        <v>182</v>
      </c>
      <c r="AC223" t="s">
        <v>1771</v>
      </c>
      <c r="AD223" t="s">
        <v>6</v>
      </c>
      <c r="AE223" s="39" t="s">
        <v>210</v>
      </c>
      <c r="AF223" t="s">
        <v>196</v>
      </c>
      <c r="AG223" t="s">
        <v>1202</v>
      </c>
    </row>
    <row r="224" spans="3:39" x14ac:dyDescent="0.2">
      <c r="C224">
        <v>500000222</v>
      </c>
      <c r="E224" t="str">
        <f t="shared" si="16"/>
        <v>大久保  勝明</v>
      </c>
      <c r="F224" t="str">
        <f t="shared" si="19"/>
        <v>ｵｵｸﾎﾞ ｶﾂｱｷ</v>
      </c>
      <c r="G224" t="str">
        <f t="shared" si="17"/>
        <v>OKUBO Katsuaki(65)</v>
      </c>
      <c r="H224">
        <f t="shared" si="20"/>
        <v>1</v>
      </c>
      <c r="I224">
        <v>50</v>
      </c>
      <c r="J224">
        <f>IF(AC224="","500001",VLOOKUP(AC224,[2]shozoku!$A:$B,2,0))</f>
        <v>500045</v>
      </c>
      <c r="K224" t="str">
        <f>IF(AD224="","",VLOOKUP(AD224,[2]種目コード!$A:$B,2,0)&amp;IF(AF224="",""," "&amp;"0"&amp;AE224&amp;AF224&amp;AG224))</f>
        <v>01180 017500</v>
      </c>
      <c r="L224" t="str">
        <f>IF(AH224="","",VLOOKUP(AH224,[2]種目コード!$A:$B,2,0)&amp;IF(AJ224="",""," "&amp;"0"&amp;AI224&amp;AJ224&amp;AK224))</f>
        <v>00560 001020</v>
      </c>
      <c r="M224" t="str">
        <f t="shared" si="18"/>
        <v>01181</v>
      </c>
      <c r="N224" t="str">
        <f t="shared" si="18"/>
        <v>00561</v>
      </c>
      <c r="O224" t="s">
        <v>1772</v>
      </c>
      <c r="P224" t="s">
        <v>1773</v>
      </c>
      <c r="Q224" t="s">
        <v>1774</v>
      </c>
      <c r="R224" t="s">
        <v>1775</v>
      </c>
      <c r="S224" t="s">
        <v>1776</v>
      </c>
      <c r="T224" t="s">
        <v>1777</v>
      </c>
      <c r="U224" t="s">
        <v>1778</v>
      </c>
      <c r="V224" t="s">
        <v>178</v>
      </c>
      <c r="W224" t="s">
        <v>1779</v>
      </c>
      <c r="X224" t="s">
        <v>181</v>
      </c>
      <c r="Y224" t="s">
        <v>181</v>
      </c>
      <c r="AA224">
        <v>55</v>
      </c>
      <c r="AB224" t="s">
        <v>182</v>
      </c>
      <c r="AC224" t="s">
        <v>1780</v>
      </c>
      <c r="AD224" t="s">
        <v>996</v>
      </c>
      <c r="AE224" t="s">
        <v>730</v>
      </c>
      <c r="AF224" t="s">
        <v>1068</v>
      </c>
      <c r="AG224">
        <v>0</v>
      </c>
      <c r="AH224" t="s">
        <v>1781</v>
      </c>
      <c r="AI224" s="39" t="s">
        <v>424</v>
      </c>
      <c r="AJ224" s="39" t="s">
        <v>425</v>
      </c>
      <c r="AK224">
        <v>0</v>
      </c>
    </row>
    <row r="225" spans="3:37" x14ac:dyDescent="0.2">
      <c r="C225">
        <v>500000223</v>
      </c>
      <c r="E225" t="str">
        <f t="shared" si="16"/>
        <v>山口  克仁</v>
      </c>
      <c r="F225" t="str">
        <f t="shared" si="19"/>
        <v>ﾔﾏｸﾞﾁ ｶﾂﾋﾄ</v>
      </c>
      <c r="G225" t="str">
        <f t="shared" si="17"/>
        <v>YAMAGUCHI Katsuhito(78)</v>
      </c>
      <c r="H225">
        <f t="shared" si="20"/>
        <v>1</v>
      </c>
      <c r="I225">
        <v>50</v>
      </c>
      <c r="J225">
        <f>IF(AC225="","500001",VLOOKUP(AC225,[2]shozoku!$A:$B,2,0))</f>
        <v>500045</v>
      </c>
      <c r="K225" t="str">
        <f>IF(AD225="","",VLOOKUP(AD225,[2]種目コード!$A:$B,2,0)&amp;IF(AF225="",""," "&amp;"0"&amp;AE225&amp;AF225&amp;AG225))</f>
        <v>01160 017200</v>
      </c>
      <c r="L225" t="str">
        <f>IF(AH225="","",VLOOKUP(AH225,[2]種目コード!$A:$B,2,0)&amp;IF(AJ225="",""," "&amp;"0"&amp;AI225&amp;AJ225&amp;AK225))</f>
        <v/>
      </c>
      <c r="M225" t="str">
        <f t="shared" si="18"/>
        <v>01161</v>
      </c>
      <c r="N225" t="str">
        <f t="shared" si="18"/>
        <v/>
      </c>
      <c r="O225" t="s">
        <v>599</v>
      </c>
      <c r="P225" t="s">
        <v>1782</v>
      </c>
      <c r="Q225" t="s">
        <v>601</v>
      </c>
      <c r="R225" t="s">
        <v>1783</v>
      </c>
      <c r="S225" t="s">
        <v>603</v>
      </c>
      <c r="T225" t="s">
        <v>1784</v>
      </c>
      <c r="U225" t="s">
        <v>1785</v>
      </c>
      <c r="V225" t="s">
        <v>178</v>
      </c>
      <c r="W225" t="s">
        <v>1786</v>
      </c>
      <c r="X225" t="s">
        <v>247</v>
      </c>
      <c r="Y225" t="s">
        <v>180</v>
      </c>
      <c r="AA225">
        <v>43</v>
      </c>
      <c r="AB225" t="s">
        <v>182</v>
      </c>
      <c r="AC225" t="s">
        <v>1780</v>
      </c>
      <c r="AD225" t="s">
        <v>1037</v>
      </c>
      <c r="AE225" t="s">
        <v>730</v>
      </c>
      <c r="AF225" t="s">
        <v>655</v>
      </c>
      <c r="AG225">
        <v>0</v>
      </c>
    </row>
    <row r="226" spans="3:37" x14ac:dyDescent="0.2">
      <c r="C226">
        <v>500000224</v>
      </c>
      <c r="E226" t="str">
        <f t="shared" si="16"/>
        <v>岡  侑実(小6)</v>
      </c>
      <c r="F226" t="str">
        <f t="shared" si="19"/>
        <v>ｵｶ ﾕｳﾐ</v>
      </c>
      <c r="G226" t="str">
        <f t="shared" si="17"/>
        <v>OKA Yuumi(09)</v>
      </c>
      <c r="H226">
        <f t="shared" si="20"/>
        <v>1</v>
      </c>
      <c r="I226">
        <v>50</v>
      </c>
      <c r="J226">
        <f>IF(AC226="","500001",VLOOKUP(AC226,[2]shozoku!$A:$B,2,0))</f>
        <v>500046</v>
      </c>
      <c r="K226" t="str">
        <f>IF(AD226="","",VLOOKUP(AD226,[2]種目コード!$A:$B,2,0)&amp;IF(AF226="",""," "&amp;"0"&amp;AE226&amp;AF226&amp;AG226))</f>
        <v>00210</v>
      </c>
      <c r="L226" t="str">
        <f>IF(AH226="","",VLOOKUP(AH226,[2]種目コード!$A:$B,2,0)&amp;IF(AJ226="",""," "&amp;"0"&amp;AI226&amp;AJ226&amp;AK226))</f>
        <v>00610</v>
      </c>
      <c r="M226" t="str">
        <f t="shared" si="18"/>
        <v>00211</v>
      </c>
      <c r="N226" t="str">
        <f t="shared" si="18"/>
        <v>00611</v>
      </c>
      <c r="O226" t="s">
        <v>1487</v>
      </c>
      <c r="P226" t="s">
        <v>1787</v>
      </c>
      <c r="Q226" t="s">
        <v>1489</v>
      </c>
      <c r="R226" t="s">
        <v>1788</v>
      </c>
      <c r="S226" t="s">
        <v>1789</v>
      </c>
      <c r="T226" t="s">
        <v>1790</v>
      </c>
      <c r="U226" t="s">
        <v>1791</v>
      </c>
      <c r="V226" t="s">
        <v>178</v>
      </c>
      <c r="W226" t="s">
        <v>573</v>
      </c>
      <c r="X226" t="s">
        <v>322</v>
      </c>
      <c r="Y226" t="s">
        <v>247</v>
      </c>
      <c r="Z226" t="s">
        <v>753</v>
      </c>
      <c r="AB226" t="s">
        <v>249</v>
      </c>
      <c r="AC226" t="s">
        <v>1792</v>
      </c>
      <c r="AD226" t="s">
        <v>521</v>
      </c>
      <c r="AH226" t="s">
        <v>512</v>
      </c>
    </row>
    <row r="227" spans="3:37" x14ac:dyDescent="0.2">
      <c r="C227">
        <v>500000225</v>
      </c>
      <c r="E227" t="str">
        <f t="shared" si="16"/>
        <v>飼手  実鈴(小5)</v>
      </c>
      <c r="F227" t="str">
        <f t="shared" si="19"/>
        <v>ｶｲﾃ ﾐｽｽﾞ</v>
      </c>
      <c r="G227" t="str">
        <f t="shared" si="17"/>
        <v>KAITE Misuzu(10)</v>
      </c>
      <c r="H227">
        <f t="shared" si="20"/>
        <v>2</v>
      </c>
      <c r="I227">
        <v>50</v>
      </c>
      <c r="J227">
        <f>IF(AC227="","500001",VLOOKUP(AC227,[2]shozoku!$A:$B,2,0))</f>
        <v>500046</v>
      </c>
      <c r="K227" t="str">
        <f>IF(AD227="","",VLOOKUP(AD227,[2]種目コード!$A:$B,2,0)&amp;IF(AF227="",""," "&amp;"0"&amp;AE227&amp;AF227&amp;AG227))</f>
        <v>00210</v>
      </c>
      <c r="L227" t="str">
        <f>IF(AH227="","",VLOOKUP(AH227,[2]種目コード!$A:$B,2,0)&amp;IF(AJ227="",""," "&amp;"0"&amp;AI227&amp;AJ227&amp;AK227))</f>
        <v>07310</v>
      </c>
      <c r="M227" t="str">
        <f t="shared" si="18"/>
        <v>00211</v>
      </c>
      <c r="N227" t="str">
        <f t="shared" si="18"/>
        <v>07311</v>
      </c>
      <c r="O227" t="s">
        <v>1793</v>
      </c>
      <c r="P227" t="s">
        <v>1794</v>
      </c>
      <c r="Q227" t="s">
        <v>1795</v>
      </c>
      <c r="R227" t="s">
        <v>1796</v>
      </c>
      <c r="S227" t="s">
        <v>1797</v>
      </c>
      <c r="T227" t="s">
        <v>1798</v>
      </c>
      <c r="U227" t="s">
        <v>1799</v>
      </c>
      <c r="V227" t="s">
        <v>433</v>
      </c>
      <c r="W227">
        <v>2010</v>
      </c>
      <c r="X227" t="s">
        <v>520</v>
      </c>
      <c r="Y227" t="s">
        <v>767</v>
      </c>
      <c r="Z227" t="s">
        <v>716</v>
      </c>
      <c r="AB227" t="s">
        <v>182</v>
      </c>
      <c r="AC227" t="s">
        <v>1792</v>
      </c>
      <c r="AD227" t="s">
        <v>521</v>
      </c>
      <c r="AH227" t="s">
        <v>717</v>
      </c>
    </row>
    <row r="228" spans="3:37" x14ac:dyDescent="0.2">
      <c r="C228">
        <v>500000226</v>
      </c>
      <c r="E228" t="str">
        <f t="shared" si="16"/>
        <v>佐藤  ｻﾗ(小3)</v>
      </c>
      <c r="F228" t="str">
        <f t="shared" si="19"/>
        <v>ｻﾄｳ ｻﾗ</v>
      </c>
      <c r="G228" t="str">
        <f t="shared" si="17"/>
        <v>SATO Sara(13)</v>
      </c>
      <c r="H228">
        <f t="shared" si="20"/>
        <v>2</v>
      </c>
      <c r="I228">
        <v>50</v>
      </c>
      <c r="J228">
        <f>IF(AC228="","500001",VLOOKUP(AC228,[2]shozoku!$A:$B,2,0))</f>
        <v>500046</v>
      </c>
      <c r="K228" t="str">
        <f>IF(AD228="","",VLOOKUP(AD228,[2]種目コード!$A:$B,2,0)&amp;IF(AF228="",""," "&amp;"0"&amp;AE228&amp;AF228&amp;AG228))</f>
        <v>00100</v>
      </c>
      <c r="L228" t="str">
        <f>IF(AH228="","",VLOOKUP(AH228,[2]種目コード!$A:$B,2,0)&amp;IF(AJ228="",""," "&amp;"0"&amp;AI228&amp;AJ228&amp;AK228))</f>
        <v/>
      </c>
      <c r="M228" t="str">
        <f t="shared" si="18"/>
        <v>00101</v>
      </c>
      <c r="N228" t="str">
        <f t="shared" si="18"/>
        <v/>
      </c>
      <c r="O228" t="s">
        <v>373</v>
      </c>
      <c r="P228" t="s">
        <v>1800</v>
      </c>
      <c r="Q228" t="s">
        <v>375</v>
      </c>
      <c r="R228" t="s">
        <v>1801</v>
      </c>
      <c r="S228" t="s">
        <v>1524</v>
      </c>
      <c r="T228" t="s">
        <v>1802</v>
      </c>
      <c r="U228" t="s">
        <v>1803</v>
      </c>
      <c r="V228" t="s">
        <v>433</v>
      </c>
      <c r="W228" t="s">
        <v>541</v>
      </c>
      <c r="X228" t="s">
        <v>522</v>
      </c>
      <c r="Y228" t="s">
        <v>311</v>
      </c>
      <c r="Z228" t="s">
        <v>530</v>
      </c>
      <c r="AB228" t="s">
        <v>182</v>
      </c>
      <c r="AC228" t="s">
        <v>1792</v>
      </c>
      <c r="AD228" t="s">
        <v>0</v>
      </c>
    </row>
    <row r="229" spans="3:37" x14ac:dyDescent="0.2">
      <c r="C229">
        <v>500000227</v>
      </c>
      <c r="E229" t="str">
        <f t="shared" si="16"/>
        <v>深町  小春(小1)</v>
      </c>
      <c r="F229" t="str">
        <f t="shared" si="19"/>
        <v>ﾌｶﾏﾁ ｺﾊﾙ</v>
      </c>
      <c r="G229" t="str">
        <f t="shared" si="17"/>
        <v>FUKAMACHI Koharu(15)</v>
      </c>
      <c r="H229">
        <f t="shared" si="20"/>
        <v>2</v>
      </c>
      <c r="I229">
        <v>50</v>
      </c>
      <c r="J229">
        <f>IF(AC229="","500001",VLOOKUP(AC229,[2]shozoku!$A:$B,2,0))</f>
        <v>500046</v>
      </c>
      <c r="K229" t="str">
        <f>IF(AD229="","",VLOOKUP(AD229,[2]種目コード!$A:$B,2,0)&amp;IF(AF229="",""," "&amp;"0"&amp;AE229&amp;AF229&amp;AG229))</f>
        <v>00100</v>
      </c>
      <c r="L229" t="str">
        <f>IF(AH229="","",VLOOKUP(AH229,[2]種目コード!$A:$B,2,0)&amp;IF(AJ229="",""," "&amp;"0"&amp;AI229&amp;AJ229&amp;AK229))</f>
        <v/>
      </c>
      <c r="M229" t="str">
        <f t="shared" si="18"/>
        <v>00101</v>
      </c>
      <c r="N229" t="str">
        <f t="shared" si="18"/>
        <v/>
      </c>
      <c r="O229" t="s">
        <v>1069</v>
      </c>
      <c r="P229" t="s">
        <v>1804</v>
      </c>
      <c r="Q229" t="s">
        <v>1071</v>
      </c>
      <c r="R229" t="s">
        <v>1805</v>
      </c>
      <c r="S229" t="s">
        <v>1073</v>
      </c>
      <c r="T229" t="s">
        <v>1806</v>
      </c>
      <c r="U229" t="s">
        <v>1807</v>
      </c>
      <c r="V229" t="s">
        <v>433</v>
      </c>
      <c r="W229" t="s">
        <v>807</v>
      </c>
      <c r="X229" t="s">
        <v>220</v>
      </c>
      <c r="Y229" t="s">
        <v>233</v>
      </c>
      <c r="Z229" t="s">
        <v>561</v>
      </c>
      <c r="AB229" t="s">
        <v>182</v>
      </c>
      <c r="AC229" t="s">
        <v>1792</v>
      </c>
      <c r="AD229" t="s">
        <v>0</v>
      </c>
    </row>
    <row r="230" spans="3:37" x14ac:dyDescent="0.2">
      <c r="C230">
        <v>500000228</v>
      </c>
      <c r="E230" t="str">
        <f t="shared" si="16"/>
        <v>市川  広大(小5)</v>
      </c>
      <c r="F230" t="str">
        <f t="shared" si="19"/>
        <v>ｲﾁｶﾜ ｺｳﾀﾞｲ</v>
      </c>
      <c r="G230" t="str">
        <f t="shared" si="17"/>
        <v>ICHIKAWA Koudai(10)</v>
      </c>
      <c r="H230">
        <f t="shared" si="20"/>
        <v>1</v>
      </c>
      <c r="I230">
        <v>50</v>
      </c>
      <c r="J230">
        <f>IF(AC230="","500001",VLOOKUP(AC230,[2]shozoku!$A:$B,2,0))</f>
        <v>500046</v>
      </c>
      <c r="K230" t="str">
        <f>IF(AD230="","",VLOOKUP(AD230,[2]種目コード!$A:$B,2,0)&amp;IF(AF230="",""," "&amp;"0"&amp;AE230&amp;AF230&amp;AG230))</f>
        <v>00210</v>
      </c>
      <c r="L230" t="str">
        <f>IF(AH230="","",VLOOKUP(AH230,[2]種目コード!$A:$B,2,0)&amp;IF(AJ230="",""," "&amp;"0"&amp;AI230&amp;AJ230&amp;AK230))</f>
        <v>00610</v>
      </c>
      <c r="M230" t="str">
        <f t="shared" si="18"/>
        <v>00211</v>
      </c>
      <c r="N230" t="str">
        <f t="shared" si="18"/>
        <v>00611</v>
      </c>
      <c r="O230" t="s">
        <v>1095</v>
      </c>
      <c r="P230" t="s">
        <v>1808</v>
      </c>
      <c r="Q230" t="s">
        <v>1097</v>
      </c>
      <c r="R230" t="s">
        <v>698</v>
      </c>
      <c r="S230" t="s">
        <v>1099</v>
      </c>
      <c r="T230" t="s">
        <v>1809</v>
      </c>
      <c r="U230" t="s">
        <v>1810</v>
      </c>
      <c r="V230" t="s">
        <v>178</v>
      </c>
      <c r="W230" t="s">
        <v>714</v>
      </c>
      <c r="X230" t="s">
        <v>520</v>
      </c>
      <c r="Y230" t="s">
        <v>701</v>
      </c>
      <c r="Z230" t="s">
        <v>716</v>
      </c>
      <c r="AB230" t="s">
        <v>182</v>
      </c>
      <c r="AC230" t="s">
        <v>1792</v>
      </c>
      <c r="AD230" t="s">
        <v>521</v>
      </c>
      <c r="AH230" t="s">
        <v>512</v>
      </c>
    </row>
    <row r="231" spans="3:37" x14ac:dyDescent="0.2">
      <c r="C231">
        <v>500000229</v>
      </c>
      <c r="E231" t="str">
        <f t="shared" si="16"/>
        <v>深町  快斗(小4)</v>
      </c>
      <c r="F231" t="str">
        <f t="shared" si="19"/>
        <v>ﾌｶﾏﾁ ｶｲﾄ</v>
      </c>
      <c r="G231" t="str">
        <f t="shared" si="17"/>
        <v>FUKAMACHI Kaito(11)</v>
      </c>
      <c r="H231">
        <f t="shared" si="20"/>
        <v>1</v>
      </c>
      <c r="I231">
        <v>50</v>
      </c>
      <c r="J231">
        <f>IF(AC231="","500001",VLOOKUP(AC231,[2]shozoku!$A:$B,2,0))</f>
        <v>500046</v>
      </c>
      <c r="K231" t="str">
        <f>IF(AD231="","",VLOOKUP(AD231,[2]種目コード!$A:$B,2,0)&amp;IF(AF231="",""," "&amp;"0"&amp;AE231&amp;AF231&amp;AG231))</f>
        <v>00210</v>
      </c>
      <c r="L231" t="str">
        <f>IF(AH231="","",VLOOKUP(AH231,[2]種目コード!$A:$B,2,0)&amp;IF(AJ231="",""," "&amp;"0"&amp;AI231&amp;AJ231&amp;AK231))</f>
        <v>07310</v>
      </c>
      <c r="M231" t="str">
        <f t="shared" si="18"/>
        <v>00211</v>
      </c>
      <c r="N231" t="str">
        <f t="shared" si="18"/>
        <v>07311</v>
      </c>
      <c r="O231" t="s">
        <v>1069</v>
      </c>
      <c r="P231" t="s">
        <v>1811</v>
      </c>
      <c r="Q231" t="s">
        <v>1071</v>
      </c>
      <c r="R231" t="s">
        <v>1812</v>
      </c>
      <c r="S231" t="s">
        <v>1073</v>
      </c>
      <c r="T231" t="s">
        <v>1813</v>
      </c>
      <c r="U231" t="s">
        <v>1814</v>
      </c>
      <c r="V231" t="s">
        <v>178</v>
      </c>
      <c r="W231" t="s">
        <v>509</v>
      </c>
      <c r="X231" t="s">
        <v>247</v>
      </c>
      <c r="Y231" t="s">
        <v>542</v>
      </c>
      <c r="Z231" t="s">
        <v>510</v>
      </c>
      <c r="AB231" t="s">
        <v>182</v>
      </c>
      <c r="AC231" t="s">
        <v>1792</v>
      </c>
      <c r="AD231" t="s">
        <v>521</v>
      </c>
      <c r="AH231" t="s">
        <v>717</v>
      </c>
    </row>
    <row r="232" spans="3:37" x14ac:dyDescent="0.2">
      <c r="C232">
        <v>500000230</v>
      </c>
      <c r="E232" t="str">
        <f t="shared" si="16"/>
        <v>近藤  りう(小3)</v>
      </c>
      <c r="F232" t="str">
        <f t="shared" si="19"/>
        <v>ｺﾝﾄﾞｳ ﾘｳ</v>
      </c>
      <c r="G232" t="str">
        <f t="shared" si="17"/>
        <v>KONDO Riu(12)</v>
      </c>
      <c r="H232">
        <f t="shared" si="20"/>
        <v>2</v>
      </c>
      <c r="I232">
        <v>50</v>
      </c>
      <c r="J232">
        <f>IF(AC232="","500001",VLOOKUP(AC232,[2]shozoku!$A:$B,2,0))</f>
        <v>500047</v>
      </c>
      <c r="K232" t="str">
        <f>IF(AD232="","",VLOOKUP(AD232,[2]種目コード!$A:$B,2,0)&amp;IF(AF232="",""," "&amp;"0"&amp;AE232&amp;AF232&amp;AG232))</f>
        <v>00100</v>
      </c>
      <c r="L232" t="str">
        <f>IF(AH232="","",VLOOKUP(AH232,[2]種目コード!$A:$B,2,0)&amp;IF(AJ232="",""," "&amp;"0"&amp;AI232&amp;AJ232&amp;AK232))</f>
        <v/>
      </c>
      <c r="M232" t="str">
        <f t="shared" si="18"/>
        <v>00101</v>
      </c>
      <c r="N232" t="str">
        <f t="shared" si="18"/>
        <v/>
      </c>
      <c r="O232" t="s">
        <v>1815</v>
      </c>
      <c r="P232" t="s">
        <v>1816</v>
      </c>
      <c r="Q232" t="s">
        <v>1575</v>
      </c>
      <c r="R232" t="s">
        <v>1817</v>
      </c>
      <c r="S232" t="s">
        <v>1576</v>
      </c>
      <c r="T232" t="s">
        <v>1818</v>
      </c>
      <c r="V232" t="s">
        <v>433</v>
      </c>
      <c r="W232" t="s">
        <v>529</v>
      </c>
      <c r="X232" t="s">
        <v>247</v>
      </c>
      <c r="Y232" t="s">
        <v>522</v>
      </c>
      <c r="Z232" t="s">
        <v>530</v>
      </c>
      <c r="AA232">
        <v>9</v>
      </c>
      <c r="AB232" t="s">
        <v>182</v>
      </c>
      <c r="AC232" t="s">
        <v>1819</v>
      </c>
      <c r="AD232" t="s">
        <v>0</v>
      </c>
    </row>
    <row r="233" spans="3:37" x14ac:dyDescent="0.2">
      <c r="C233">
        <v>500000231</v>
      </c>
      <c r="E233" t="str">
        <f t="shared" si="16"/>
        <v>酒井  和彦</v>
      </c>
      <c r="F233" t="str">
        <f t="shared" si="19"/>
        <v>ｻｶｲ ｶｽﾞﾋｺ</v>
      </c>
      <c r="G233" t="str">
        <f t="shared" si="17"/>
        <v>SAKAI Kazuhiko(56)</v>
      </c>
      <c r="H233">
        <f t="shared" si="20"/>
        <v>1</v>
      </c>
      <c r="I233">
        <v>50</v>
      </c>
      <c r="J233">
        <f>IF(AC233="","500001",VLOOKUP(AC233,[2]shozoku!$A:$B,2,0))</f>
        <v>500029</v>
      </c>
      <c r="K233" t="str">
        <f>IF(AD233="","",VLOOKUP(AD233,[2]種目コード!$A:$B,2,0)&amp;IF(AF233="",""," "&amp;"0"&amp;AE233&amp;AF233&amp;AG233))</f>
        <v>00160 000098</v>
      </c>
      <c r="L233" t="str">
        <f>IF(AH233="","",VLOOKUP(AH233,[2]種目コード!$A:$B,2,0)&amp;IF(AJ233="",""," "&amp;"0"&amp;AI233&amp;AJ233&amp;AK233))</f>
        <v>00270 000158</v>
      </c>
      <c r="M233" t="str">
        <f t="shared" si="18"/>
        <v>00161</v>
      </c>
      <c r="N233" t="str">
        <f t="shared" si="18"/>
        <v>00271</v>
      </c>
      <c r="O233" t="s">
        <v>986</v>
      </c>
      <c r="P233" t="s">
        <v>1820</v>
      </c>
      <c r="Q233" t="s">
        <v>988</v>
      </c>
      <c r="R233" t="s">
        <v>1821</v>
      </c>
      <c r="S233" t="s">
        <v>1822</v>
      </c>
      <c r="T233" t="s">
        <v>1823</v>
      </c>
      <c r="U233" t="s">
        <v>1824</v>
      </c>
      <c r="V233" t="s">
        <v>178</v>
      </c>
      <c r="W233" t="s">
        <v>1825</v>
      </c>
      <c r="X233" t="s">
        <v>715</v>
      </c>
      <c r="Y233" t="s">
        <v>233</v>
      </c>
      <c r="AA233">
        <v>65</v>
      </c>
      <c r="AB233" t="s">
        <v>182</v>
      </c>
      <c r="AC233" t="s">
        <v>1826</v>
      </c>
      <c r="AD233" t="s">
        <v>1765</v>
      </c>
      <c r="AE233" s="39" t="s">
        <v>210</v>
      </c>
      <c r="AF233" s="39" t="s">
        <v>199</v>
      </c>
      <c r="AG233" t="s">
        <v>559</v>
      </c>
      <c r="AH233" t="s">
        <v>1007</v>
      </c>
      <c r="AI233" t="s">
        <v>187</v>
      </c>
      <c r="AJ233" t="s">
        <v>560</v>
      </c>
      <c r="AK233" t="s">
        <v>559</v>
      </c>
    </row>
    <row r="234" spans="3:37" x14ac:dyDescent="0.2">
      <c r="C234">
        <v>500000232</v>
      </c>
      <c r="E234" t="str">
        <f t="shared" si="16"/>
        <v>青木  みのり</v>
      </c>
      <c r="F234" t="str">
        <f t="shared" si="19"/>
        <v>ｱｵｷ ﾐﾉﾘ</v>
      </c>
      <c r="G234" t="str">
        <f t="shared" si="17"/>
        <v>AOKI Minori(67)</v>
      </c>
      <c r="H234">
        <f t="shared" si="20"/>
        <v>2</v>
      </c>
      <c r="I234">
        <v>50</v>
      </c>
      <c r="J234">
        <f>IF(AC234="","500001",VLOOKUP(AC234,[2]shozoku!$A:$B,2,0))</f>
        <v>500048</v>
      </c>
      <c r="K234" t="str">
        <f>IF(AD234="","",VLOOKUP(AD234,[2]種目コード!$A:$B,2,0)&amp;IF(AF234="",""," "&amp;"0"&amp;AE234&amp;AF234&amp;AG234))</f>
        <v>00260 0001626</v>
      </c>
      <c r="L234" t="str">
        <f>IF(AH234="","",VLOOKUP(AH234,[2]種目コード!$A:$B,2,0)&amp;IF(AJ234="",""," "&amp;"0"&amp;AI234&amp;AJ234&amp;AK234))</f>
        <v/>
      </c>
      <c r="M234" t="str">
        <f t="shared" si="18"/>
        <v>00261</v>
      </c>
      <c r="N234" t="str">
        <f t="shared" si="18"/>
        <v/>
      </c>
      <c r="O234" t="s">
        <v>1827</v>
      </c>
      <c r="P234" t="s">
        <v>1828</v>
      </c>
      <c r="Q234" t="s">
        <v>1829</v>
      </c>
      <c r="R234" t="s">
        <v>1830</v>
      </c>
      <c r="S234" t="s">
        <v>1831</v>
      </c>
      <c r="T234" t="s">
        <v>1832</v>
      </c>
      <c r="U234" t="s">
        <v>1833</v>
      </c>
      <c r="V234" t="s">
        <v>433</v>
      </c>
      <c r="W234" t="s">
        <v>195</v>
      </c>
      <c r="X234" t="s">
        <v>559</v>
      </c>
      <c r="Y234" t="s">
        <v>715</v>
      </c>
      <c r="AA234">
        <v>54</v>
      </c>
      <c r="AB234" t="s">
        <v>182</v>
      </c>
      <c r="AC234" t="s">
        <v>1834</v>
      </c>
      <c r="AD234" t="s">
        <v>1835</v>
      </c>
      <c r="AE234" s="39" t="s">
        <v>210</v>
      </c>
      <c r="AF234" t="s">
        <v>285</v>
      </c>
      <c r="AG234" t="s">
        <v>248</v>
      </c>
    </row>
    <row r="235" spans="3:37" x14ac:dyDescent="0.2">
      <c r="C235">
        <v>500000233</v>
      </c>
      <c r="E235" t="str">
        <f t="shared" si="16"/>
        <v>竹井  尚也</v>
      </c>
      <c r="F235" t="str">
        <f t="shared" si="19"/>
        <v>ﾀｹｲ ﾅｵﾔ</v>
      </c>
      <c r="G235" t="str">
        <f t="shared" si="17"/>
        <v>TAKEI Naoya(91)</v>
      </c>
      <c r="H235">
        <f t="shared" si="20"/>
        <v>1</v>
      </c>
      <c r="I235">
        <v>50</v>
      </c>
      <c r="J235">
        <f>IF(AC235="","500001",VLOOKUP(AC235,[2]shozoku!$A:$B,2,0))</f>
        <v>500049</v>
      </c>
      <c r="K235" t="str">
        <f>IF(AD235="","",VLOOKUP(AD235,[2]種目コード!$A:$B,2,0)&amp;IF(AF235="",""," "&amp;"0"&amp;AE235&amp;AF235&amp;AG235))</f>
        <v>00260 0001100</v>
      </c>
      <c r="L235" t="str">
        <f>IF(AH235="","",VLOOKUP(AH235,[2]種目コード!$A:$B,2,0)&amp;IF(AJ235="",""," "&amp;"0"&amp;AI235&amp;AJ235&amp;AK235))</f>
        <v/>
      </c>
      <c r="M235" t="str">
        <f t="shared" si="18"/>
        <v>00261</v>
      </c>
      <c r="N235" t="str">
        <f t="shared" si="18"/>
        <v/>
      </c>
      <c r="O235" t="s">
        <v>1836</v>
      </c>
      <c r="P235" t="s">
        <v>1837</v>
      </c>
      <c r="Q235" t="s">
        <v>1838</v>
      </c>
      <c r="R235" t="s">
        <v>1839</v>
      </c>
      <c r="S235" t="s">
        <v>1840</v>
      </c>
      <c r="T235" t="s">
        <v>1841</v>
      </c>
      <c r="U235" t="s">
        <v>1842</v>
      </c>
      <c r="V235" t="s">
        <v>178</v>
      </c>
      <c r="W235" t="s">
        <v>1843</v>
      </c>
      <c r="X235" t="s">
        <v>715</v>
      </c>
      <c r="Y235" t="s">
        <v>304</v>
      </c>
      <c r="AA235">
        <v>30</v>
      </c>
      <c r="AB235" t="s">
        <v>182</v>
      </c>
      <c r="AC235" t="s">
        <v>1844</v>
      </c>
      <c r="AD235" t="s">
        <v>209</v>
      </c>
      <c r="AE235" s="39" t="s">
        <v>210</v>
      </c>
      <c r="AF235" t="s">
        <v>196</v>
      </c>
      <c r="AG235" t="s">
        <v>187</v>
      </c>
    </row>
    <row r="236" spans="3:37" x14ac:dyDescent="0.2">
      <c r="C236">
        <v>500000234</v>
      </c>
      <c r="E236" t="str">
        <f t="shared" si="16"/>
        <v>岩竹  燦</v>
      </c>
      <c r="F236" t="str">
        <f t="shared" si="19"/>
        <v>ｲﾜﾀｹ ﾋｶﾘ</v>
      </c>
      <c r="G236" t="str">
        <f t="shared" si="17"/>
        <v>IWATAKE Hikari(00)</v>
      </c>
      <c r="H236">
        <f t="shared" si="20"/>
        <v>1</v>
      </c>
      <c r="I236">
        <v>50</v>
      </c>
      <c r="J236">
        <f>IF(AC236="","500001",VLOOKUP(AC236,[2]shozoku!$A:$B,2,0))</f>
        <v>500050</v>
      </c>
      <c r="K236" t="str">
        <f>IF(AD236="","",VLOOKUP(AD236,[2]種目コード!$A:$B,2,0)&amp;IF(AF236="",""," "&amp;"0"&amp;AE236&amp;AF236&amp;AG236))</f>
        <v>00260 0001134</v>
      </c>
      <c r="L236" t="str">
        <f>IF(AH236="","",VLOOKUP(AH236,[2]種目コード!$A:$B,2,0)&amp;IF(AJ236="",""," "&amp;"0"&amp;AI236&amp;AJ236&amp;AK236))</f>
        <v/>
      </c>
      <c r="M236" t="str">
        <f t="shared" si="18"/>
        <v>00261</v>
      </c>
      <c r="N236" t="str">
        <f t="shared" si="18"/>
        <v/>
      </c>
      <c r="O236" t="s">
        <v>1845</v>
      </c>
      <c r="P236" t="s">
        <v>1846</v>
      </c>
      <c r="Q236" t="s">
        <v>1847</v>
      </c>
      <c r="R236" t="s">
        <v>1848</v>
      </c>
      <c r="S236" t="s">
        <v>1849</v>
      </c>
      <c r="T236" t="s">
        <v>1850</v>
      </c>
      <c r="U236" t="s">
        <v>1851</v>
      </c>
      <c r="V236" t="s">
        <v>178</v>
      </c>
      <c r="W236" t="s">
        <v>1115</v>
      </c>
      <c r="X236" t="s">
        <v>715</v>
      </c>
      <c r="Y236" t="s">
        <v>730</v>
      </c>
      <c r="AA236">
        <v>21</v>
      </c>
      <c r="AB236" t="s">
        <v>249</v>
      </c>
      <c r="AC236" t="s">
        <v>1852</v>
      </c>
      <c r="AD236" t="s">
        <v>209</v>
      </c>
      <c r="AE236" s="39" t="s">
        <v>210</v>
      </c>
      <c r="AF236" t="s">
        <v>196</v>
      </c>
      <c r="AG236" t="s">
        <v>287</v>
      </c>
    </row>
    <row r="237" spans="3:37" x14ac:dyDescent="0.2">
      <c r="C237">
        <v>500000235</v>
      </c>
      <c r="E237" t="str">
        <f t="shared" si="16"/>
        <v>松本  壮士郎(小4)</v>
      </c>
      <c r="F237" t="str">
        <f t="shared" si="19"/>
        <v>ﾏﾂﾓﾄ ｿｳｼﾛｳ</v>
      </c>
      <c r="G237" t="str">
        <f t="shared" si="17"/>
        <v>MATSUMOTO Soshiro(21)</v>
      </c>
      <c r="H237">
        <f t="shared" si="20"/>
        <v>1</v>
      </c>
      <c r="I237">
        <v>50</v>
      </c>
      <c r="J237">
        <f>IF(AC237="","500001",VLOOKUP(AC237,[2]shozoku!$A:$B,2,0))</f>
        <v>500051</v>
      </c>
      <c r="K237" t="str">
        <f>IF(AD237="","",VLOOKUP(AD237,[2]種目コード!$A:$B,2,0)&amp;IF(AF237="",""," "&amp;"0"&amp;AE237&amp;AF237&amp;AG237))</f>
        <v>00210</v>
      </c>
      <c r="L237" t="str">
        <f>IF(AH237="","",VLOOKUP(AH237,[2]種目コード!$A:$B,2,0)&amp;IF(AJ237="",""," "&amp;"0"&amp;AI237&amp;AJ237&amp;AK237))</f>
        <v>00610</v>
      </c>
      <c r="M237" t="str">
        <f t="shared" si="18"/>
        <v>00211</v>
      </c>
      <c r="N237" t="str">
        <f t="shared" si="18"/>
        <v>00611</v>
      </c>
      <c r="O237" t="s">
        <v>1853</v>
      </c>
      <c r="P237" t="s">
        <v>1854</v>
      </c>
      <c r="Q237" t="s">
        <v>1855</v>
      </c>
      <c r="R237" t="s">
        <v>1856</v>
      </c>
      <c r="S237" t="s">
        <v>1857</v>
      </c>
      <c r="T237" t="s">
        <v>1858</v>
      </c>
      <c r="V237" t="s">
        <v>178</v>
      </c>
      <c r="W237" t="s">
        <v>1859</v>
      </c>
      <c r="X237" t="s">
        <v>559</v>
      </c>
      <c r="Y237" t="s">
        <v>542</v>
      </c>
      <c r="Z237" t="s">
        <v>510</v>
      </c>
      <c r="AA237">
        <v>9</v>
      </c>
      <c r="AB237" t="s">
        <v>182</v>
      </c>
      <c r="AC237" t="s">
        <v>1860</v>
      </c>
      <c r="AD237" t="s">
        <v>521</v>
      </c>
      <c r="AH237" t="s">
        <v>512</v>
      </c>
    </row>
    <row r="238" spans="3:37" x14ac:dyDescent="0.2">
      <c r="C238">
        <v>500000236</v>
      </c>
      <c r="E238" t="str">
        <f t="shared" si="16"/>
        <v>渡邉  慧(小4)</v>
      </c>
      <c r="F238" t="str">
        <f t="shared" si="19"/>
        <v>ﾜﾀﾅﾍﾞ ｹｲ</v>
      </c>
      <c r="G238" t="str">
        <f t="shared" si="17"/>
        <v>WATANABE Kei(11)</v>
      </c>
      <c r="H238">
        <f t="shared" si="20"/>
        <v>1</v>
      </c>
      <c r="I238">
        <v>50</v>
      </c>
      <c r="J238" t="str">
        <f>IF(AC238="","500001",VLOOKUP(AC238,[2]shozoku!$A:$B,2,0))</f>
        <v>500001</v>
      </c>
      <c r="K238" t="str">
        <f>IF(AD238="","",VLOOKUP(AD238,[2]種目コード!$A:$B,2,0)&amp;IF(AF238="",""," "&amp;"0"&amp;AE238&amp;AF238&amp;AG238))</f>
        <v>00210</v>
      </c>
      <c r="L238" t="str">
        <f>IF(AH238="","",VLOOKUP(AH238,[2]種目コード!$A:$B,2,0)&amp;IF(AJ238="",""," "&amp;"0"&amp;AI238&amp;AJ238&amp;AK238))</f>
        <v>00610</v>
      </c>
      <c r="M238" t="str">
        <f t="shared" si="18"/>
        <v>00211</v>
      </c>
      <c r="N238" t="str">
        <f t="shared" si="18"/>
        <v>00611</v>
      </c>
      <c r="O238" t="s">
        <v>523</v>
      </c>
      <c r="P238" t="s">
        <v>1861</v>
      </c>
      <c r="Q238" t="s">
        <v>525</v>
      </c>
      <c r="R238" t="s">
        <v>1862</v>
      </c>
      <c r="S238" t="s">
        <v>1863</v>
      </c>
      <c r="T238" t="s">
        <v>1864</v>
      </c>
      <c r="V238" t="s">
        <v>178</v>
      </c>
      <c r="W238" t="s">
        <v>509</v>
      </c>
      <c r="X238" t="s">
        <v>311</v>
      </c>
      <c r="Y238" t="s">
        <v>220</v>
      </c>
      <c r="Z238" t="s">
        <v>510</v>
      </c>
      <c r="AA238">
        <v>10</v>
      </c>
      <c r="AB238" t="s">
        <v>182</v>
      </c>
      <c r="AD238" t="s">
        <v>521</v>
      </c>
      <c r="AH238" t="s">
        <v>512</v>
      </c>
    </row>
    <row r="239" spans="3:37" x14ac:dyDescent="0.2">
      <c r="C239">
        <v>500000237</v>
      </c>
      <c r="E239" t="str">
        <f t="shared" si="16"/>
        <v>財前  英司(小5)</v>
      </c>
      <c r="F239" t="str">
        <f t="shared" si="19"/>
        <v>ｻﾞｲｾﾞﾝ ｴｲｼﾞ</v>
      </c>
      <c r="G239" t="str">
        <f t="shared" si="17"/>
        <v>ZAIZEN Eiji(10)</v>
      </c>
      <c r="H239">
        <f t="shared" si="20"/>
        <v>1</v>
      </c>
      <c r="I239">
        <v>50</v>
      </c>
      <c r="J239" t="str">
        <f>IF(AC239="","500001",VLOOKUP(AC239,[2]shozoku!$A:$B,2,0))</f>
        <v>500001</v>
      </c>
      <c r="K239" t="str">
        <f>IF(AD239="","",VLOOKUP(AD239,[2]種目コード!$A:$B,2,0)&amp;IF(AF239="",""," "&amp;"0"&amp;AE239&amp;AF239&amp;AG239))</f>
        <v>00610</v>
      </c>
      <c r="L239" t="str">
        <f>IF(AH239="","",VLOOKUP(AH239,[2]種目コード!$A:$B,2,0)&amp;IF(AJ239="",""," "&amp;"0"&amp;AI239&amp;AJ239&amp;AK239))</f>
        <v/>
      </c>
      <c r="M239" t="str">
        <f t="shared" si="18"/>
        <v>00611</v>
      </c>
      <c r="N239" t="str">
        <f t="shared" si="18"/>
        <v/>
      </c>
      <c r="O239" t="s">
        <v>1865</v>
      </c>
      <c r="P239" t="s">
        <v>1866</v>
      </c>
      <c r="Q239" t="s">
        <v>1867</v>
      </c>
      <c r="R239" t="s">
        <v>1868</v>
      </c>
      <c r="S239" t="s">
        <v>1869</v>
      </c>
      <c r="T239" t="s">
        <v>1870</v>
      </c>
      <c r="V239" t="s">
        <v>178</v>
      </c>
      <c r="W239" t="s">
        <v>714</v>
      </c>
      <c r="X239" t="s">
        <v>322</v>
      </c>
      <c r="Y239" t="s">
        <v>767</v>
      </c>
      <c r="Z239" t="s">
        <v>716</v>
      </c>
      <c r="AA239">
        <v>11</v>
      </c>
      <c r="AB239" t="s">
        <v>182</v>
      </c>
      <c r="AD239" t="s">
        <v>512</v>
      </c>
    </row>
    <row r="240" spans="3:37" x14ac:dyDescent="0.2">
      <c r="C240">
        <v>500000238</v>
      </c>
      <c r="E240" t="str">
        <f t="shared" si="16"/>
        <v>栗木  仁之</v>
      </c>
      <c r="F240" t="str">
        <f t="shared" si="19"/>
        <v>ｸﾘｷ ﾋﾄｼ</v>
      </c>
      <c r="G240" t="str">
        <f t="shared" si="17"/>
        <v>KURIKI Hitoshi(88)</v>
      </c>
      <c r="H240">
        <f t="shared" si="20"/>
        <v>1</v>
      </c>
      <c r="I240">
        <v>50</v>
      </c>
      <c r="J240" t="str">
        <f>IF(AC240="","500001",VLOOKUP(AC240,[2]shozoku!$A:$B,2,0))</f>
        <v>500001</v>
      </c>
      <c r="K240" t="str">
        <f>IF(AD240="","",VLOOKUP(AD240,[2]種目コード!$A:$B,2,0)&amp;IF(AF240="",""," "&amp;"0"&amp;AE240&amp;AF240&amp;AG240))</f>
        <v>00260</v>
      </c>
      <c r="L240" t="str">
        <f>IF(AH240="","",VLOOKUP(AH240,[2]種目コード!$A:$B,2,0)&amp;IF(AJ240="",""," "&amp;"0"&amp;AI240&amp;AJ240&amp;AK240))</f>
        <v/>
      </c>
      <c r="M240" t="str">
        <f t="shared" si="18"/>
        <v>00261</v>
      </c>
      <c r="N240" t="str">
        <f t="shared" si="18"/>
        <v/>
      </c>
      <c r="O240" t="s">
        <v>1871</v>
      </c>
      <c r="P240" t="s">
        <v>1872</v>
      </c>
      <c r="Q240" t="s">
        <v>1873</v>
      </c>
      <c r="R240" t="s">
        <v>1874</v>
      </c>
      <c r="S240" t="s">
        <v>1875</v>
      </c>
      <c r="T240" t="s">
        <v>1876</v>
      </c>
      <c r="U240" t="s">
        <v>1877</v>
      </c>
      <c r="V240" t="s">
        <v>178</v>
      </c>
      <c r="W240" t="s">
        <v>231</v>
      </c>
      <c r="X240" t="s">
        <v>520</v>
      </c>
      <c r="Y240" t="s">
        <v>311</v>
      </c>
      <c r="AA240">
        <v>33</v>
      </c>
      <c r="AB240" t="s">
        <v>182</v>
      </c>
      <c r="AD240" t="s">
        <v>209</v>
      </c>
    </row>
    <row r="241" spans="3:50" x14ac:dyDescent="0.2">
      <c r="C241">
        <v>500000239</v>
      </c>
      <c r="E241" t="str">
        <f t="shared" si="16"/>
        <v>新井  健至</v>
      </c>
      <c r="F241" t="str">
        <f t="shared" si="19"/>
        <v>ｱﾗｲ ｹﾝｼﾞ</v>
      </c>
      <c r="G241" t="str">
        <f t="shared" si="17"/>
        <v>ARAI Kenji(72)</v>
      </c>
      <c r="H241">
        <f t="shared" si="20"/>
        <v>1</v>
      </c>
      <c r="I241">
        <v>50</v>
      </c>
      <c r="J241" t="str">
        <f>IF(AC241="","500001",VLOOKUP(AC241,[2]shozoku!$A:$B,2,0))</f>
        <v>500001</v>
      </c>
      <c r="K241" t="str">
        <f>IF(AD241="","",VLOOKUP(AD241,[2]種目コード!$A:$B,2,0)&amp;IF(AF241="",""," "&amp;"0"&amp;AE241&amp;AF241&amp;AG241))</f>
        <v>01160 0180000</v>
      </c>
      <c r="L241" t="str">
        <f>IF(AH241="","",VLOOKUP(AH241,[2]種目コード!$A:$B,2,0)&amp;IF(AJ241="",""," "&amp;"0"&amp;AI241&amp;AJ241&amp;AK241))</f>
        <v/>
      </c>
      <c r="M241" t="str">
        <f t="shared" si="18"/>
        <v>01161</v>
      </c>
      <c r="N241" t="str">
        <f t="shared" si="18"/>
        <v/>
      </c>
      <c r="O241" t="s">
        <v>973</v>
      </c>
      <c r="P241" t="s">
        <v>1878</v>
      </c>
      <c r="Q241" t="s">
        <v>1879</v>
      </c>
      <c r="R241" t="s">
        <v>215</v>
      </c>
      <c r="S241" t="s">
        <v>977</v>
      </c>
      <c r="T241" t="s">
        <v>309</v>
      </c>
      <c r="U241" t="s">
        <v>1880</v>
      </c>
      <c r="V241" t="s">
        <v>178</v>
      </c>
      <c r="W241" t="s">
        <v>1881</v>
      </c>
      <c r="X241" t="s">
        <v>499</v>
      </c>
      <c r="Y241" t="s">
        <v>560</v>
      </c>
      <c r="AA241">
        <v>49</v>
      </c>
      <c r="AB241" t="s">
        <v>182</v>
      </c>
      <c r="AD241" t="s">
        <v>1037</v>
      </c>
      <c r="AE241" t="s">
        <v>701</v>
      </c>
      <c r="AF241" t="s">
        <v>187</v>
      </c>
      <c r="AG241" t="s">
        <v>187</v>
      </c>
    </row>
    <row r="242" spans="3:50" x14ac:dyDescent="0.2">
      <c r="C242">
        <v>500000240</v>
      </c>
      <c r="E242" t="str">
        <f t="shared" si="16"/>
        <v>荷本  純生(小6)</v>
      </c>
      <c r="F242" t="str">
        <f t="shared" si="19"/>
        <v>ｶﾓﾄ ｼﾞｭﾝﾅ</v>
      </c>
      <c r="G242" t="str">
        <f t="shared" si="17"/>
        <v>KAMOTO Jyunna(09)</v>
      </c>
      <c r="H242">
        <f t="shared" si="20"/>
        <v>2</v>
      </c>
      <c r="I242">
        <v>50</v>
      </c>
      <c r="J242" t="str">
        <f>IF(AC242="","500001",VLOOKUP(AC242,[2]shozoku!$A:$B,2,0))</f>
        <v>500001</v>
      </c>
      <c r="K242" t="str">
        <f>IF(AD242="","",VLOOKUP(AD242,[2]種目コード!$A:$B,2,0)&amp;IF(AF242="",""," "&amp;"0"&amp;AE242&amp;AF242&amp;AG242))</f>
        <v>00210</v>
      </c>
      <c r="L242" t="str">
        <f>IF(AH242="","",VLOOKUP(AH242,[2]種目コード!$A:$B,2,0)&amp;IF(AJ242="",""," "&amp;"0"&amp;AI242&amp;AJ242&amp;AK242))</f>
        <v>07310</v>
      </c>
      <c r="M242" t="str">
        <f t="shared" si="18"/>
        <v>00211</v>
      </c>
      <c r="N242" t="str">
        <f t="shared" si="18"/>
        <v>07311</v>
      </c>
      <c r="O242" t="s">
        <v>1882</v>
      </c>
      <c r="P242" t="s">
        <v>1883</v>
      </c>
      <c r="Q242" t="s">
        <v>1884</v>
      </c>
      <c r="R242" t="s">
        <v>1885</v>
      </c>
      <c r="S242" t="s">
        <v>1886</v>
      </c>
      <c r="T242" t="s">
        <v>1887</v>
      </c>
      <c r="U242" t="s">
        <v>1799</v>
      </c>
      <c r="V242" t="s">
        <v>1888</v>
      </c>
      <c r="W242" t="s">
        <v>573</v>
      </c>
      <c r="X242" t="s">
        <v>181</v>
      </c>
      <c r="Y242" t="s">
        <v>220</v>
      </c>
      <c r="Z242" t="s">
        <v>1889</v>
      </c>
      <c r="AB242" t="s">
        <v>1890</v>
      </c>
      <c r="AD242" t="s">
        <v>1891</v>
      </c>
      <c r="AH242" t="s">
        <v>1892</v>
      </c>
    </row>
    <row r="243" spans="3:50" x14ac:dyDescent="0.2">
      <c r="C243">
        <v>500000241</v>
      </c>
      <c r="E243" t="str">
        <f t="shared" si="16"/>
        <v>泉  泰子</v>
      </c>
      <c r="F243" t="str">
        <f t="shared" si="19"/>
        <v>ｲｽﾞﾐ ﾔｽｺ</v>
      </c>
      <c r="G243" t="str">
        <f t="shared" si="17"/>
        <v>IZUMI Yasuko(65)</v>
      </c>
      <c r="H243">
        <f t="shared" si="20"/>
        <v>2</v>
      </c>
      <c r="I243">
        <v>50</v>
      </c>
      <c r="J243" t="str">
        <f>IF(AC243="","500001",VLOOKUP(AC243,[2]shozoku!$A:$B,2,0))</f>
        <v>500001</v>
      </c>
      <c r="K243" t="str">
        <f>IF(AD243="","",VLOOKUP(AD243,[2]種目コード!$A:$B,2,0)&amp;IF(AF243="",""," "&amp;"0"&amp;AE243&amp;AF243&amp;AG243))</f>
        <v>00180 0000975</v>
      </c>
      <c r="L243" t="str">
        <f>IF(AH243="","",VLOOKUP(AH243,[2]種目コード!$A:$B,2,0)&amp;IF(AJ243="",""," "&amp;"0"&amp;AI243&amp;AJ243&amp;AK243))</f>
        <v>07360 00391</v>
      </c>
      <c r="M243" t="str">
        <f t="shared" ref="M243:N243" si="21">IF(K243="","",LEFT(K243,4)&amp;1)</f>
        <v>00181</v>
      </c>
      <c r="N243" t="str">
        <f t="shared" si="21"/>
        <v>07361</v>
      </c>
      <c r="O243" t="s">
        <v>1893</v>
      </c>
      <c r="P243" t="s">
        <v>1894</v>
      </c>
      <c r="Q243" t="s">
        <v>1895</v>
      </c>
      <c r="R243" t="s">
        <v>1896</v>
      </c>
      <c r="S243" t="s">
        <v>1897</v>
      </c>
      <c r="T243" t="s">
        <v>1898</v>
      </c>
      <c r="U243" t="s">
        <v>1899</v>
      </c>
      <c r="V243" t="s">
        <v>745</v>
      </c>
      <c r="W243" t="s">
        <v>1779</v>
      </c>
      <c r="X243" t="s">
        <v>311</v>
      </c>
      <c r="Y243" t="s">
        <v>322</v>
      </c>
      <c r="AA243">
        <v>56</v>
      </c>
      <c r="AB243" t="s">
        <v>1900</v>
      </c>
      <c r="AD243" t="s">
        <v>1901</v>
      </c>
      <c r="AE243" s="39" t="s">
        <v>1902</v>
      </c>
      <c r="AF243" s="39" t="s">
        <v>1903</v>
      </c>
      <c r="AG243" t="s">
        <v>1214</v>
      </c>
      <c r="AH243" t="s">
        <v>10</v>
      </c>
      <c r="AJ243" s="39" t="s">
        <v>1904</v>
      </c>
      <c r="AK243" t="s">
        <v>956</v>
      </c>
    </row>
    <row r="244" spans="3:50" x14ac:dyDescent="0.2">
      <c r="C244">
        <v>500000242</v>
      </c>
      <c r="E244" t="str">
        <f t="shared" si="16"/>
        <v>常見  聡</v>
      </c>
      <c r="F244" t="str">
        <f t="shared" si="19"/>
        <v>ﾂﾈﾐ ｻﾄｼ</v>
      </c>
      <c r="G244" t="str">
        <f t="shared" si="17"/>
        <v>TSUNEMI Satoshi(67)</v>
      </c>
      <c r="H244">
        <f t="shared" si="20"/>
        <v>1</v>
      </c>
      <c r="I244">
        <v>50</v>
      </c>
      <c r="J244">
        <f>IF(AC244="","500001",VLOOKUP(AC244,[2]shozoku!$A:$B,2,0))</f>
        <v>500052</v>
      </c>
      <c r="K244" t="str">
        <f>IF(AD244="","",VLOOKUP(AD244,[2]種目コード!$A:$B,2,0)&amp;IF(AF244="",""," "&amp;"0"&amp;AE244&amp;AF244&amp;AG244))</f>
        <v>00270 0001326</v>
      </c>
      <c r="L244" t="str">
        <f>IF(AH244="","",VLOOKUP(AH244,[2]種目コード!$A:$B,2,0)&amp;IF(AJ244="",""," "&amp;"0"&amp;AI244&amp;AJ244&amp;AK244))</f>
        <v/>
      </c>
      <c r="O244" t="s">
        <v>1905</v>
      </c>
      <c r="P244" t="s">
        <v>1906</v>
      </c>
      <c r="Q244" t="s">
        <v>1907</v>
      </c>
      <c r="R244" t="s">
        <v>1908</v>
      </c>
      <c r="S244" t="s">
        <v>1909</v>
      </c>
      <c r="T244" t="s">
        <v>1910</v>
      </c>
      <c r="U244" t="s">
        <v>1911</v>
      </c>
      <c r="V244" t="s">
        <v>245</v>
      </c>
      <c r="W244" t="s">
        <v>195</v>
      </c>
      <c r="X244" t="s">
        <v>220</v>
      </c>
      <c r="Y244" t="s">
        <v>767</v>
      </c>
      <c r="AA244">
        <v>54</v>
      </c>
      <c r="AB244" t="s">
        <v>1912</v>
      </c>
      <c r="AC244" t="s">
        <v>1913</v>
      </c>
      <c r="AD244" t="s">
        <v>1044</v>
      </c>
      <c r="AE244" s="39" t="s">
        <v>68</v>
      </c>
      <c r="AF244" t="s">
        <v>497</v>
      </c>
      <c r="AG244" t="s">
        <v>248</v>
      </c>
    </row>
    <row r="245" spans="3:50" x14ac:dyDescent="0.2">
      <c r="C245">
        <v>500000243</v>
      </c>
      <c r="E245" t="str">
        <f t="shared" si="16"/>
        <v>常見  知永</v>
      </c>
      <c r="F245" t="str">
        <f t="shared" si="19"/>
        <v>ﾂﾈﾐ ﾁｴ</v>
      </c>
      <c r="G245" t="str">
        <f t="shared" si="17"/>
        <v>TSUNEMI Chie(73)</v>
      </c>
      <c r="H245">
        <f t="shared" si="20"/>
        <v>2</v>
      </c>
      <c r="I245">
        <v>50</v>
      </c>
      <c r="J245">
        <f>IF(AC245="","500001",VLOOKUP(AC245,[2]shozoku!$A:$B,2,0))</f>
        <v>500052</v>
      </c>
      <c r="K245" t="str">
        <f>IF(AD245="","",VLOOKUP(AD245,[2]種目コード!$A:$B,2,0)&amp;IF(AF245="",""," "&amp;"0"&amp;AE245&amp;AF245&amp;AG245))</f>
        <v>00260 0001419</v>
      </c>
      <c r="L245" t="str">
        <f>IF(AH245="","",VLOOKUP(AH245,[2]種目コード!$A:$B,2,0)&amp;IF(AJ245="",""," "&amp;"0"&amp;AI245&amp;AJ245&amp;AK245))</f>
        <v/>
      </c>
      <c r="O245" t="s">
        <v>1905</v>
      </c>
      <c r="P245" t="s">
        <v>1914</v>
      </c>
      <c r="Q245" t="s">
        <v>1907</v>
      </c>
      <c r="R245" t="s">
        <v>1915</v>
      </c>
      <c r="S245" t="s">
        <v>1909</v>
      </c>
      <c r="T245" t="s">
        <v>1916</v>
      </c>
      <c r="U245" t="s">
        <v>1917</v>
      </c>
      <c r="V245" t="s">
        <v>745</v>
      </c>
      <c r="W245" t="s">
        <v>1918</v>
      </c>
      <c r="X245" t="s">
        <v>311</v>
      </c>
      <c r="Y245" t="s">
        <v>304</v>
      </c>
      <c r="AA245">
        <v>48</v>
      </c>
      <c r="AB245" t="s">
        <v>1919</v>
      </c>
      <c r="AC245" t="s">
        <v>1913</v>
      </c>
      <c r="AD245" t="s">
        <v>1920</v>
      </c>
      <c r="AE245" s="39" t="s">
        <v>68</v>
      </c>
      <c r="AF245" t="s">
        <v>263</v>
      </c>
      <c r="AG245" t="s">
        <v>233</v>
      </c>
      <c r="AX245" t="s">
        <v>715</v>
      </c>
    </row>
    <row r="246" spans="3:50" x14ac:dyDescent="0.2">
      <c r="C246">
        <v>500000244</v>
      </c>
      <c r="E246" t="str">
        <f t="shared" si="16"/>
        <v>常見  和史(小2)</v>
      </c>
      <c r="F246" t="str">
        <f t="shared" si="19"/>
        <v>ﾂﾈﾐ ｶｽﾞｼ</v>
      </c>
      <c r="G246" t="str">
        <f t="shared" si="17"/>
        <v>TSUNEMI Kazushi(13)</v>
      </c>
      <c r="H246">
        <f t="shared" si="20"/>
        <v>1</v>
      </c>
      <c r="I246">
        <v>50</v>
      </c>
      <c r="J246">
        <f>IF(AC246="","500001",VLOOKUP(AC246,[2]shozoku!$A:$B,2,0))</f>
        <v>500053</v>
      </c>
      <c r="K246" t="str">
        <f>IF(AD246="","",VLOOKUP(AD246,[2]種目コード!$A:$B,2,0)&amp;IF(AF246="",""," "&amp;"0"&amp;AE246&amp;AF246&amp;AG246))</f>
        <v>00100</v>
      </c>
      <c r="L246" t="str">
        <f>IF(AH246="","",VLOOKUP(AH246,[2]種目コード!$A:$B,2,0)&amp;IF(AJ246="",""," "&amp;"0"&amp;AI246&amp;AJ246&amp;AK246))</f>
        <v/>
      </c>
      <c r="O246" t="s">
        <v>1905</v>
      </c>
      <c r="P246" t="s">
        <v>1921</v>
      </c>
      <c r="Q246" t="s">
        <v>1907</v>
      </c>
      <c r="R246" t="s">
        <v>1922</v>
      </c>
      <c r="S246" t="s">
        <v>1909</v>
      </c>
      <c r="T246" t="s">
        <v>1923</v>
      </c>
      <c r="U246" t="s">
        <v>508</v>
      </c>
      <c r="V246" t="s">
        <v>245</v>
      </c>
      <c r="W246" t="s">
        <v>541</v>
      </c>
      <c r="X246" t="s">
        <v>311</v>
      </c>
      <c r="Y246" t="s">
        <v>285</v>
      </c>
      <c r="Z246" t="s">
        <v>1924</v>
      </c>
      <c r="AA246">
        <v>8</v>
      </c>
      <c r="AB246" t="s">
        <v>1919</v>
      </c>
      <c r="AC246" t="s">
        <v>1925</v>
      </c>
      <c r="AD246" t="s">
        <v>0</v>
      </c>
    </row>
    <row r="247" spans="3:50" x14ac:dyDescent="0.2">
      <c r="C247">
        <v>500000245</v>
      </c>
      <c r="E247" t="str">
        <f t="shared" si="16"/>
        <v>杉山  耕介</v>
      </c>
      <c r="F247" t="str">
        <f t="shared" si="19"/>
        <v>ｽｷﾞﾔﾏ ｺｳｽｹ</v>
      </c>
      <c r="G247" t="str">
        <f t="shared" si="17"/>
        <v>SUGIYAMA Kosuke(75)</v>
      </c>
      <c r="H247">
        <f t="shared" si="20"/>
        <v>1</v>
      </c>
      <c r="I247">
        <v>50</v>
      </c>
      <c r="J247">
        <f>IF(AC247="","500001",VLOOKUP(AC247,[2]shozoku!$A:$B,2,0))</f>
        <v>500054</v>
      </c>
      <c r="K247" t="str">
        <f>IF(AD247="","",VLOOKUP(AD247,[2]種目コード!$A:$B,2,0)&amp;IF(AF247="",""," "&amp;"0"&amp;AE247&amp;AF247&amp;AG247))</f>
        <v>08160 00556</v>
      </c>
      <c r="L247" t="str">
        <f>IF(AH247="","",VLOOKUP(AH247,[2]種目コード!$A:$B,2,0)&amp;IF(AJ247="",""," "&amp;"0"&amp;AI247&amp;AJ247&amp;AK247))</f>
        <v/>
      </c>
      <c r="O247" t="s">
        <v>1297</v>
      </c>
      <c r="P247" t="s">
        <v>1926</v>
      </c>
      <c r="Q247" t="s">
        <v>1299</v>
      </c>
      <c r="R247" t="s">
        <v>1927</v>
      </c>
      <c r="S247" t="s">
        <v>1928</v>
      </c>
      <c r="T247" t="s">
        <v>1929</v>
      </c>
      <c r="U247" t="s">
        <v>1930</v>
      </c>
      <c r="V247" t="s">
        <v>245</v>
      </c>
      <c r="W247" t="s">
        <v>1931</v>
      </c>
      <c r="X247" t="s">
        <v>180</v>
      </c>
      <c r="Y247" t="s">
        <v>598</v>
      </c>
      <c r="AA247">
        <v>46</v>
      </c>
      <c r="AB247" t="s">
        <v>1919</v>
      </c>
      <c r="AC247" t="s">
        <v>1932</v>
      </c>
      <c r="AD247" t="s">
        <v>1933</v>
      </c>
      <c r="AF247" s="39" t="s">
        <v>1934</v>
      </c>
      <c r="AG247" t="s">
        <v>1077</v>
      </c>
    </row>
    <row r="248" spans="3:50" x14ac:dyDescent="0.2">
      <c r="C248">
        <v>500000246</v>
      </c>
      <c r="E248" t="str">
        <f t="shared" si="16"/>
        <v>青柳  弘之</v>
      </c>
      <c r="F248" t="str">
        <f t="shared" si="19"/>
        <v>ｱｵﾔｷﾞ ﾋﾛﾕｷ</v>
      </c>
      <c r="G248" t="str">
        <f t="shared" si="17"/>
        <v>AOYAGI Hiroyuki(73)</v>
      </c>
      <c r="H248">
        <f t="shared" si="20"/>
        <v>1</v>
      </c>
      <c r="I248">
        <v>50</v>
      </c>
      <c r="J248">
        <f>IF(AC248="","500001",VLOOKUP(AC248,[2]shozoku!$A:$B,2,0))</f>
        <v>500055</v>
      </c>
      <c r="K248" t="str">
        <f>IF(AD248="","",VLOOKUP(AD248,[2]種目コード!$A:$B,2,0)&amp;IF(AF248="",""," "&amp;"0"&amp;AE248&amp;AF248&amp;AG248))</f>
        <v>00270 0001375</v>
      </c>
      <c r="L248" t="str">
        <f>IF(AH248="","",VLOOKUP(AH248,[2]種目コード!$A:$B,2,0)&amp;IF(AJ248="",""," "&amp;"0"&amp;AI248&amp;AJ248&amp;AK248))</f>
        <v/>
      </c>
      <c r="O248" t="s">
        <v>1935</v>
      </c>
      <c r="P248" t="s">
        <v>1936</v>
      </c>
      <c r="Q248" t="s">
        <v>1937</v>
      </c>
      <c r="R248" t="s">
        <v>1938</v>
      </c>
      <c r="S248" t="s">
        <v>693</v>
      </c>
      <c r="T248" t="s">
        <v>1939</v>
      </c>
      <c r="U248" t="s">
        <v>1940</v>
      </c>
      <c r="V248" t="s">
        <v>245</v>
      </c>
      <c r="W248" t="s">
        <v>1918</v>
      </c>
      <c r="X248" t="s">
        <v>520</v>
      </c>
      <c r="Y248" t="s">
        <v>655</v>
      </c>
      <c r="AB248" t="s">
        <v>1919</v>
      </c>
      <c r="AC248" t="s">
        <v>1941</v>
      </c>
      <c r="AD248" t="s">
        <v>1044</v>
      </c>
      <c r="AE248" s="39" t="s">
        <v>68</v>
      </c>
      <c r="AF248" t="s">
        <v>497</v>
      </c>
      <c r="AG248" t="s">
        <v>1214</v>
      </c>
    </row>
    <row r="249" spans="3:50" x14ac:dyDescent="0.2">
      <c r="C249">
        <v>500000247</v>
      </c>
      <c r="E249" t="str">
        <f t="shared" si="16"/>
        <v>大﨑  崚矢</v>
      </c>
      <c r="F249" t="str">
        <f t="shared" si="19"/>
        <v>ｵｵｻｷ ﾘｮｳﾔ</v>
      </c>
      <c r="G249" t="str">
        <f t="shared" si="17"/>
        <v>OHSAKI Ryohya(99)</v>
      </c>
      <c r="H249">
        <f t="shared" si="20"/>
        <v>1</v>
      </c>
      <c r="I249">
        <v>50</v>
      </c>
      <c r="J249">
        <f>IF(AC249="","500001",VLOOKUP(AC249,[2]shozoku!$A:$B,2,0))</f>
        <v>500030</v>
      </c>
      <c r="K249" t="str">
        <f>IF(AD249="","",VLOOKUP(AD249,[2]種目コード!$A:$B,2,0)&amp;IF(AF249="",""," "&amp;"0"&amp;AE249&amp;AF249&amp;AG249))</f>
        <v>00260</v>
      </c>
      <c r="L249" t="str">
        <f>IF(AH249="","",VLOOKUP(AH249,[2]種目コード!$A:$B,2,0)&amp;IF(AJ249="",""," "&amp;"0"&amp;AI249&amp;AJ249&amp;AK249))</f>
        <v/>
      </c>
      <c r="O249" t="s">
        <v>1942</v>
      </c>
      <c r="P249" t="s">
        <v>1943</v>
      </c>
      <c r="Q249" t="s">
        <v>1944</v>
      </c>
      <c r="R249" t="s">
        <v>1945</v>
      </c>
      <c r="S249" t="s">
        <v>1946</v>
      </c>
      <c r="T249" t="s">
        <v>1947</v>
      </c>
      <c r="U249" t="s">
        <v>1948</v>
      </c>
      <c r="V249" t="s">
        <v>245</v>
      </c>
      <c r="W249" t="s">
        <v>1949</v>
      </c>
      <c r="X249" t="s">
        <v>522</v>
      </c>
      <c r="Y249" t="s">
        <v>730</v>
      </c>
      <c r="AA249">
        <v>22</v>
      </c>
      <c r="AB249" t="s">
        <v>1919</v>
      </c>
      <c r="AC249" t="s">
        <v>1950</v>
      </c>
      <c r="AD249" t="s">
        <v>251</v>
      </c>
    </row>
    <row r="250" spans="3:50" x14ac:dyDescent="0.2">
      <c r="C250">
        <v>500000248</v>
      </c>
      <c r="E250" t="str">
        <f t="shared" si="16"/>
        <v>高尾  俊之</v>
      </c>
      <c r="F250" t="str">
        <f t="shared" si="19"/>
        <v>ﾀｶｵ ﾄｼﾕｷ</v>
      </c>
      <c r="G250" t="str">
        <f t="shared" si="17"/>
        <v>TAKAO Toshiyuki(87)</v>
      </c>
      <c r="H250">
        <f t="shared" si="20"/>
        <v>1</v>
      </c>
      <c r="I250">
        <v>50</v>
      </c>
      <c r="J250">
        <f>IF(AC250="","500001",VLOOKUP(AC250,[2]shozoku!$A:$B,2,0))</f>
        <v>500030</v>
      </c>
      <c r="K250" t="str">
        <f>IF(AD250="","",VLOOKUP(AD250,[2]種目コード!$A:$B,2,0)&amp;IF(AF250="",""," "&amp;"0"&amp;AE250&amp;AF250&amp;AG250))</f>
        <v>01160 0183000</v>
      </c>
      <c r="L250" t="str">
        <f>IF(AH250="","",VLOOKUP(AH250,[2]種目コード!$A:$B,2,0)&amp;IF(AJ250="",""," "&amp;"0"&amp;AI250&amp;AJ250&amp;AK250))</f>
        <v>00260 0001224</v>
      </c>
      <c r="O250" t="s">
        <v>1951</v>
      </c>
      <c r="P250" t="s">
        <v>1952</v>
      </c>
      <c r="Q250" t="s">
        <v>1953</v>
      </c>
      <c r="R250" t="s">
        <v>1011</v>
      </c>
      <c r="S250" t="s">
        <v>1954</v>
      </c>
      <c r="T250" t="s">
        <v>1013</v>
      </c>
      <c r="U250" t="s">
        <v>1955</v>
      </c>
      <c r="V250" t="s">
        <v>245</v>
      </c>
      <c r="W250" t="s">
        <v>1956</v>
      </c>
      <c r="X250" t="s">
        <v>322</v>
      </c>
      <c r="Y250" t="s">
        <v>304</v>
      </c>
      <c r="AA250">
        <v>34</v>
      </c>
      <c r="AB250" t="s">
        <v>1919</v>
      </c>
      <c r="AC250" t="s">
        <v>1950</v>
      </c>
      <c r="AD250" t="s">
        <v>1957</v>
      </c>
      <c r="AE250" t="s">
        <v>701</v>
      </c>
      <c r="AF250" t="s">
        <v>598</v>
      </c>
      <c r="AG250" t="s">
        <v>187</v>
      </c>
      <c r="AH250" t="s">
        <v>251</v>
      </c>
      <c r="AI250" t="s">
        <v>187</v>
      </c>
      <c r="AJ250" t="s">
        <v>181</v>
      </c>
      <c r="AK250" t="s">
        <v>253</v>
      </c>
    </row>
    <row r="251" spans="3:50" x14ac:dyDescent="0.2">
      <c r="C251">
        <v>500000249</v>
      </c>
      <c r="E251" t="str">
        <f t="shared" si="16"/>
        <v>白石  健祐(中2)</v>
      </c>
      <c r="F251" t="str">
        <f t="shared" si="19"/>
        <v>ｼﾗｲｼ ｹﾝｽｹ</v>
      </c>
      <c r="G251" t="str">
        <f t="shared" si="17"/>
        <v>SHIRAISHI Kensuke(07)</v>
      </c>
      <c r="H251">
        <f t="shared" si="20"/>
        <v>1</v>
      </c>
      <c r="I251">
        <v>50</v>
      </c>
      <c r="J251">
        <f>IF(AC251="","500001",VLOOKUP(AC251,[2]shozoku!$A:$B,2,0))</f>
        <v>500056</v>
      </c>
      <c r="K251" t="str">
        <f>IF(AD251="","",VLOOKUP(AD251,[2]種目コード!$A:$B,2,0)&amp;IF(AF251="",""," "&amp;"0"&amp;AE251&amp;AF251&amp;AG251))</f>
        <v>00840 0050057</v>
      </c>
      <c r="L251" t="str">
        <f>IF(AH251="","",VLOOKUP(AH251,[2]種目コード!$A:$B,2,0)&amp;IF(AJ251="",""," "&amp;"0"&amp;AI251&amp;AJ251&amp;AK251))</f>
        <v/>
      </c>
      <c r="O251" t="s">
        <v>1958</v>
      </c>
      <c r="P251" t="s">
        <v>1959</v>
      </c>
      <c r="Q251" t="s">
        <v>1960</v>
      </c>
      <c r="R251" t="s">
        <v>1961</v>
      </c>
      <c r="S251" t="s">
        <v>1962</v>
      </c>
      <c r="T251" t="s">
        <v>1963</v>
      </c>
      <c r="U251" t="s">
        <v>1964</v>
      </c>
      <c r="V251" t="s">
        <v>245</v>
      </c>
      <c r="W251" t="s">
        <v>496</v>
      </c>
      <c r="X251" t="s">
        <v>559</v>
      </c>
      <c r="Y251" t="s">
        <v>655</v>
      </c>
      <c r="Z251" t="s">
        <v>1965</v>
      </c>
      <c r="AA251">
        <v>13</v>
      </c>
      <c r="AB251" t="s">
        <v>1919</v>
      </c>
      <c r="AC251" t="s">
        <v>1966</v>
      </c>
      <c r="AD251" t="s">
        <v>1967</v>
      </c>
      <c r="AE251" s="39" t="s">
        <v>1934</v>
      </c>
      <c r="AF251" t="s">
        <v>187</v>
      </c>
      <c r="AG251" t="s">
        <v>1641</v>
      </c>
    </row>
    <row r="252" spans="3:50" x14ac:dyDescent="0.2">
      <c r="C252">
        <v>500000250</v>
      </c>
      <c r="E252" t="str">
        <f t="shared" si="16"/>
        <v>小松  靖史</v>
      </c>
      <c r="F252" t="str">
        <f t="shared" si="19"/>
        <v>ｺﾏﾂ ﾔｽｼ</v>
      </c>
      <c r="G252" t="str">
        <f t="shared" si="17"/>
        <v>KOMATSU Yasushi(70)</v>
      </c>
      <c r="H252">
        <f t="shared" si="20"/>
        <v>1</v>
      </c>
      <c r="I252">
        <v>50</v>
      </c>
      <c r="J252" t="str">
        <f>IF(AC252="","500001",VLOOKUP(AC252,[2]shozoku!$A:$B,2,0))</f>
        <v>500001</v>
      </c>
      <c r="K252" t="str">
        <f>IF(AD252="","",VLOOKUP(AD252,[2]種目コード!$A:$B,2,0)&amp;IF(AF252="",""," "&amp;"0"&amp;AE252&amp;AF252&amp;AG252))</f>
        <v>01180</v>
      </c>
      <c r="L252" t="str">
        <f>IF(AH252="","",VLOOKUP(AH252,[2]種目コード!$A:$B,2,0)&amp;IF(AJ252="",""," "&amp;"0"&amp;AI252&amp;AJ252&amp;AK252))</f>
        <v/>
      </c>
      <c r="O252" t="s">
        <v>1968</v>
      </c>
      <c r="P252" t="s">
        <v>1969</v>
      </c>
      <c r="Q252" t="s">
        <v>1970</v>
      </c>
      <c r="R252" t="s">
        <v>1971</v>
      </c>
      <c r="S252" t="s">
        <v>1972</v>
      </c>
      <c r="T252" t="s">
        <v>1973</v>
      </c>
      <c r="U252" t="s">
        <v>1974</v>
      </c>
      <c r="V252" t="s">
        <v>245</v>
      </c>
      <c r="W252" t="s">
        <v>1975</v>
      </c>
      <c r="X252" t="s">
        <v>520</v>
      </c>
      <c r="Y252" t="s">
        <v>247</v>
      </c>
      <c r="AA252">
        <v>50</v>
      </c>
      <c r="AB252" t="s">
        <v>1919</v>
      </c>
      <c r="AD252" t="s">
        <v>1976</v>
      </c>
    </row>
    <row r="253" spans="3:50" x14ac:dyDescent="0.2">
      <c r="C253">
        <v>500000251</v>
      </c>
      <c r="E253" t="str">
        <f t="shared" si="16"/>
        <v>小林  慎一郎</v>
      </c>
      <c r="F253" t="str">
        <f t="shared" si="19"/>
        <v>ｺﾊﾞﾔｼ ｼﾝｲﾁﾛｳ</v>
      </c>
      <c r="G253" t="str">
        <f t="shared" si="17"/>
        <v>KOBAYASHI Shinichiro(69)</v>
      </c>
      <c r="H253">
        <f t="shared" si="20"/>
        <v>1</v>
      </c>
      <c r="I253">
        <v>50</v>
      </c>
      <c r="J253">
        <f>IF(AC253="","500001",VLOOKUP(AC253,[2]shozoku!$A:$B,2,0))</f>
        <v>500002</v>
      </c>
      <c r="K253" t="str">
        <f>IF(AD253="","",VLOOKUP(AD253,[2]種目コード!$A:$B,2,0)&amp;IF(AF253="",""," "&amp;"0"&amp;AE253&amp;AF253&amp;AG253))</f>
        <v>01180 0185000</v>
      </c>
      <c r="L253" t="str">
        <f>IF(AH253="","",VLOOKUP(AH253,[2]種目コード!$A:$B,2,0)&amp;IF(AJ253="",""," "&amp;"0"&amp;AI253&amp;AJ253&amp;AK253))</f>
        <v/>
      </c>
      <c r="O253" t="s">
        <v>1439</v>
      </c>
      <c r="P253" t="s">
        <v>1977</v>
      </c>
      <c r="Q253" t="s">
        <v>1441</v>
      </c>
      <c r="R253" t="s">
        <v>1978</v>
      </c>
      <c r="S253" t="s">
        <v>1979</v>
      </c>
      <c r="T253" t="s">
        <v>1980</v>
      </c>
      <c r="U253" t="s">
        <v>1981</v>
      </c>
      <c r="V253" t="s">
        <v>178</v>
      </c>
      <c r="W253" t="s">
        <v>1185</v>
      </c>
      <c r="X253" t="s">
        <v>522</v>
      </c>
      <c r="Y253" t="s">
        <v>186</v>
      </c>
      <c r="AA253">
        <v>52</v>
      </c>
      <c r="AB253" t="s">
        <v>1982</v>
      </c>
      <c r="AC253" t="s">
        <v>183</v>
      </c>
      <c r="AD253" t="s">
        <v>996</v>
      </c>
      <c r="AE253" t="s">
        <v>701</v>
      </c>
      <c r="AF253" t="s">
        <v>1068</v>
      </c>
      <c r="AG253" t="s">
        <v>187</v>
      </c>
    </row>
    <row r="254" spans="3:50" x14ac:dyDescent="0.2">
      <c r="C254">
        <v>500000252</v>
      </c>
      <c r="E254" t="str">
        <f t="shared" si="16"/>
        <v>千葉  碧大</v>
      </c>
      <c r="F254" t="str">
        <f t="shared" si="19"/>
        <v>ﾁﾊﾞ ｱｵﾄ</v>
      </c>
      <c r="G254" t="str">
        <f t="shared" si="17"/>
        <v>CHIBA Aoto(01)</v>
      </c>
      <c r="H254">
        <f t="shared" si="20"/>
        <v>1</v>
      </c>
      <c r="I254">
        <v>50</v>
      </c>
      <c r="J254">
        <f>IF(AC254="","500001",VLOOKUP(AC254,[2]shozoku!$A:$B,2,0))</f>
        <v>500002</v>
      </c>
      <c r="K254" t="str">
        <f>IF(AD254="","",VLOOKUP(AD254,[2]種目コード!$A:$B,2,0)&amp;IF(AF254="",""," "&amp;"0"&amp;AE254&amp;AF254&amp;AG254))</f>
        <v>00260 0001341</v>
      </c>
      <c r="L254" t="str">
        <f>IF(AH254="","",VLOOKUP(AH254,[2]種目コード!$A:$B,2,0)&amp;IF(AJ254="",""," "&amp;"0"&amp;AI254&amp;AJ254&amp;AK254))</f>
        <v/>
      </c>
      <c r="O254" t="s">
        <v>1983</v>
      </c>
      <c r="P254" t="s">
        <v>1984</v>
      </c>
      <c r="Q254" t="s">
        <v>1985</v>
      </c>
      <c r="R254" t="s">
        <v>1986</v>
      </c>
      <c r="S254" t="s">
        <v>1987</v>
      </c>
      <c r="T254" t="s">
        <v>1988</v>
      </c>
      <c r="U254" t="s">
        <v>1989</v>
      </c>
      <c r="V254" t="s">
        <v>178</v>
      </c>
      <c r="W254" t="s">
        <v>1990</v>
      </c>
      <c r="X254" t="s">
        <v>559</v>
      </c>
      <c r="Y254" t="s">
        <v>304</v>
      </c>
      <c r="AA254">
        <v>20</v>
      </c>
      <c r="AB254" t="s">
        <v>1982</v>
      </c>
      <c r="AC254" t="s">
        <v>183</v>
      </c>
      <c r="AD254" t="s">
        <v>209</v>
      </c>
      <c r="AE254" s="39" t="s">
        <v>210</v>
      </c>
      <c r="AF254" t="s">
        <v>497</v>
      </c>
      <c r="AG254" t="s">
        <v>1991</v>
      </c>
    </row>
    <row r="255" spans="3:50" x14ac:dyDescent="0.2">
      <c r="C255">
        <v>500000253</v>
      </c>
      <c r="E255" t="str">
        <f t="shared" si="16"/>
        <v>大塚  玲於</v>
      </c>
      <c r="F255" t="str">
        <f t="shared" si="19"/>
        <v>ｵｵﾂｶ ﾚｵ</v>
      </c>
      <c r="G255" t="str">
        <f t="shared" si="17"/>
        <v>OTSUKA Reo(01)</v>
      </c>
      <c r="H255">
        <f t="shared" si="20"/>
        <v>1</v>
      </c>
      <c r="I255">
        <v>50</v>
      </c>
      <c r="J255">
        <f>IF(AC255="","500001",VLOOKUP(AC255,[2]shozoku!$A:$B,2,0))</f>
        <v>500002</v>
      </c>
      <c r="K255" t="str">
        <f>IF(AD255="","",VLOOKUP(AD255,[2]種目コード!$A:$B,2,0)&amp;IF(AF255="",""," "&amp;"0"&amp;AE255&amp;AF255&amp;AG255))</f>
        <v>00260 0001311</v>
      </c>
      <c r="L255" t="str">
        <f>IF(AH255="","",VLOOKUP(AH255,[2]種目コード!$A:$B,2,0)&amp;IF(AJ255="",""," "&amp;"0"&amp;AI255&amp;AJ255&amp;AK255))</f>
        <v>00360 0002582</v>
      </c>
      <c r="O255" t="s">
        <v>1992</v>
      </c>
      <c r="P255" t="s">
        <v>1993</v>
      </c>
      <c r="Q255" t="s">
        <v>1994</v>
      </c>
      <c r="R255" t="s">
        <v>580</v>
      </c>
      <c r="S255" t="s">
        <v>1995</v>
      </c>
      <c r="T255" t="s">
        <v>582</v>
      </c>
      <c r="U255" t="s">
        <v>1996</v>
      </c>
      <c r="V255" t="s">
        <v>178</v>
      </c>
      <c r="W255" t="s">
        <v>1990</v>
      </c>
      <c r="X255" t="s">
        <v>311</v>
      </c>
      <c r="Y255" t="s">
        <v>304</v>
      </c>
      <c r="AA255">
        <v>20</v>
      </c>
      <c r="AB255" t="s">
        <v>1982</v>
      </c>
      <c r="AC255" t="s">
        <v>183</v>
      </c>
      <c r="AD255" t="s">
        <v>209</v>
      </c>
      <c r="AE255" s="39" t="s">
        <v>210</v>
      </c>
      <c r="AF255" t="s">
        <v>497</v>
      </c>
      <c r="AG255" t="s">
        <v>196</v>
      </c>
      <c r="AH255" t="s">
        <v>286</v>
      </c>
      <c r="AI255" t="s">
        <v>187</v>
      </c>
      <c r="AJ255" t="s">
        <v>186</v>
      </c>
      <c r="AK255" t="s">
        <v>1997</v>
      </c>
    </row>
    <row r="256" spans="3:50" x14ac:dyDescent="0.2">
      <c r="C256">
        <v>500000254</v>
      </c>
      <c r="E256" t="str">
        <f t="shared" si="16"/>
        <v>横山  翔也(高3)</v>
      </c>
      <c r="F256" t="str">
        <f t="shared" si="19"/>
        <v>ﾖｺﾔﾏ ｼｮｳﾔ</v>
      </c>
      <c r="G256" t="str">
        <f t="shared" si="17"/>
        <v>YOKOYAMA Shoya(03)</v>
      </c>
      <c r="H256">
        <f t="shared" si="20"/>
        <v>1</v>
      </c>
      <c r="I256">
        <v>50</v>
      </c>
      <c r="J256">
        <f>IF(AC256="","500001",VLOOKUP(AC256,[2]shozoku!$A:$B,2,0))</f>
        <v>500002</v>
      </c>
      <c r="K256" t="str">
        <f>IF(AD256="","",VLOOKUP(AD256,[2]種目コード!$A:$B,2,0)&amp;IF(AF256="",""," "&amp;"0"&amp;AE256&amp;AF256&amp;AG256))</f>
        <v>00250 0001345</v>
      </c>
      <c r="L256" t="str">
        <f>IF(AH256="","",VLOOKUP(AH256,[2]種目コード!$A:$B,2,0)&amp;IF(AJ256="",""," "&amp;"0"&amp;AI256&amp;AJ256&amp;AK256))</f>
        <v/>
      </c>
      <c r="O256" t="s">
        <v>1998</v>
      </c>
      <c r="P256" t="s">
        <v>1999</v>
      </c>
      <c r="Q256" t="s">
        <v>2000</v>
      </c>
      <c r="R256" t="s">
        <v>2001</v>
      </c>
      <c r="S256" t="s">
        <v>2002</v>
      </c>
      <c r="T256" t="s">
        <v>2003</v>
      </c>
      <c r="U256" t="s">
        <v>2004</v>
      </c>
      <c r="V256" t="s">
        <v>178</v>
      </c>
      <c r="W256" t="s">
        <v>1743</v>
      </c>
      <c r="X256" t="s">
        <v>180</v>
      </c>
      <c r="Y256" t="s">
        <v>520</v>
      </c>
      <c r="Z256" t="s">
        <v>1744</v>
      </c>
      <c r="AA256">
        <v>18</v>
      </c>
      <c r="AB256" t="s">
        <v>1982</v>
      </c>
      <c r="AC256" t="s">
        <v>183</v>
      </c>
      <c r="AD256" t="s">
        <v>6</v>
      </c>
      <c r="AE256" s="39" t="s">
        <v>210</v>
      </c>
      <c r="AF256" t="s">
        <v>497</v>
      </c>
      <c r="AG256" t="s">
        <v>1265</v>
      </c>
    </row>
    <row r="257" spans="3:39" x14ac:dyDescent="0.2">
      <c r="C257">
        <v>500000255</v>
      </c>
      <c r="E257" t="str">
        <f t="shared" si="16"/>
        <v>土方  起樹</v>
      </c>
      <c r="F257" t="str">
        <f t="shared" si="19"/>
        <v>ﾋｼﾞｶﾀ ﾀﾂｷ</v>
      </c>
      <c r="G257" t="str">
        <f t="shared" si="17"/>
        <v>HIJIKATA Tatsuki(02)</v>
      </c>
      <c r="H257">
        <f t="shared" si="20"/>
        <v>1</v>
      </c>
      <c r="I257">
        <v>50</v>
      </c>
      <c r="J257">
        <f>IF(AC257="","500001",VLOOKUP(AC257,[2]shozoku!$A:$B,2,0))</f>
        <v>500002</v>
      </c>
      <c r="K257" t="str">
        <f>IF(AD257="","",VLOOKUP(AD257,[2]種目コード!$A:$B,2,0)&amp;IF(AF257="",""," "&amp;"0"&amp;AE257&amp;AF257&amp;AG257))</f>
        <v>00260 0001182</v>
      </c>
      <c r="L257" t="str">
        <f>IF(AH257="","",VLOOKUP(AH257,[2]種目コード!$A:$B,2,0)&amp;IF(AJ257="",""," "&amp;"0"&amp;AI257&amp;AJ257&amp;AK257))</f>
        <v/>
      </c>
      <c r="O257" t="s">
        <v>2005</v>
      </c>
      <c r="P257" t="s">
        <v>2006</v>
      </c>
      <c r="Q257" t="s">
        <v>2007</v>
      </c>
      <c r="R257" t="s">
        <v>1135</v>
      </c>
      <c r="S257" t="s">
        <v>2008</v>
      </c>
      <c r="T257" t="s">
        <v>1137</v>
      </c>
      <c r="U257" t="s">
        <v>2009</v>
      </c>
      <c r="V257" t="s">
        <v>178</v>
      </c>
      <c r="W257" t="s">
        <v>2010</v>
      </c>
      <c r="X257" t="s">
        <v>220</v>
      </c>
      <c r="Y257" t="s">
        <v>263</v>
      </c>
      <c r="AA257">
        <v>19</v>
      </c>
      <c r="AB257" t="s">
        <v>1982</v>
      </c>
      <c r="AC257" t="s">
        <v>183</v>
      </c>
      <c r="AD257" t="s">
        <v>209</v>
      </c>
      <c r="AE257" s="39" t="s">
        <v>210</v>
      </c>
      <c r="AF257" t="s">
        <v>196</v>
      </c>
      <c r="AG257" t="s">
        <v>1997</v>
      </c>
    </row>
    <row r="258" spans="3:39" x14ac:dyDescent="0.2">
      <c r="C258">
        <v>500000256</v>
      </c>
      <c r="E258" t="str">
        <f t="shared" si="16"/>
        <v>小田  豪生</v>
      </c>
      <c r="F258" t="str">
        <f t="shared" si="19"/>
        <v>ｵﾀﾞ ｺﾞｳｷ</v>
      </c>
      <c r="G258" t="str">
        <f t="shared" si="17"/>
        <v>ODA Gouki(93)</v>
      </c>
      <c r="H258">
        <f t="shared" si="20"/>
        <v>1</v>
      </c>
      <c r="I258">
        <v>50</v>
      </c>
      <c r="J258">
        <f>IF(AC258="","500001",VLOOKUP(AC258,[2]shozoku!$A:$B,2,0))</f>
        <v>500057</v>
      </c>
      <c r="K258" t="str">
        <f>IF(AD258="","",VLOOKUP(AD258,[2]種目コード!$A:$B,2,0)&amp;IF(AF258="",""," "&amp;"0"&amp;AE258&amp;AF258&amp;AG258))</f>
        <v>07360 00640</v>
      </c>
      <c r="L258" t="str">
        <f>IF(AH258="","",VLOOKUP(AH258,[2]種目コード!$A:$B,2,0)&amp;IF(AJ258="",""," "&amp;"0"&amp;AI258&amp;AJ258&amp;AK258))</f>
        <v/>
      </c>
      <c r="O258" t="s">
        <v>2011</v>
      </c>
      <c r="P258" t="s">
        <v>2012</v>
      </c>
      <c r="Q258" t="s">
        <v>2013</v>
      </c>
      <c r="R258" t="s">
        <v>2014</v>
      </c>
      <c r="S258" t="s">
        <v>2015</v>
      </c>
      <c r="T258" t="s">
        <v>2016</v>
      </c>
      <c r="U258" t="s">
        <v>2017</v>
      </c>
      <c r="V258" t="s">
        <v>178</v>
      </c>
      <c r="W258" t="s">
        <v>262</v>
      </c>
      <c r="X258" t="s">
        <v>303</v>
      </c>
      <c r="Y258" t="s">
        <v>276</v>
      </c>
      <c r="AA258">
        <v>28</v>
      </c>
      <c r="AB258" t="s">
        <v>1982</v>
      </c>
      <c r="AC258" t="s">
        <v>2018</v>
      </c>
      <c r="AD258" t="s">
        <v>10</v>
      </c>
      <c r="AF258" s="39" t="s">
        <v>223</v>
      </c>
      <c r="AG258" t="s">
        <v>1223</v>
      </c>
    </row>
    <row r="259" spans="3:39" x14ac:dyDescent="0.2">
      <c r="C259">
        <v>500000257</v>
      </c>
      <c r="E259" t="str">
        <f t="shared" ref="E259:E322" si="22">ASC(O259&amp;"  "&amp;P259&amp;IF(Z259="","","("&amp;Z259&amp;")"))</f>
        <v>ﾄﾙｰｼｭ  誠治ﾆｺﾗｲ(小3)</v>
      </c>
      <c r="F259" t="str">
        <f t="shared" si="19"/>
        <v>ﾄﾙｰｼｭ ｾｲｼﾞﾆｺﾗｲ</v>
      </c>
      <c r="G259" t="str">
        <f t="shared" ref="G259:G322" si="23">ASC(UPPER(S259)&amp;" "&amp;PROPER(T259))&amp;"("&amp;RIGHT(W259,2)&amp;")"</f>
        <v>TRUSH Seijinikolai(12)</v>
      </c>
      <c r="H259">
        <f t="shared" si="20"/>
        <v>1</v>
      </c>
      <c r="I259">
        <v>50</v>
      </c>
      <c r="J259">
        <f>IF(AC259="","500001",VLOOKUP(AC259,[2]shozoku!$A:$B,2,0))</f>
        <v>500058</v>
      </c>
      <c r="K259" t="str">
        <f>IF(AD259="","",VLOOKUP(AD259,[2]種目コード!$A:$B,2,0)&amp;IF(AF259="",""," "&amp;"0"&amp;AE259&amp;AF259&amp;AG259))</f>
        <v>00100</v>
      </c>
      <c r="L259" t="str">
        <f>IF(AH259="","",VLOOKUP(AH259,[2]種目コード!$A:$B,2,0)&amp;IF(AJ259="",""," "&amp;"0"&amp;AI259&amp;AJ259&amp;AK259))</f>
        <v/>
      </c>
      <c r="O259" t="s">
        <v>2019</v>
      </c>
      <c r="P259" t="s">
        <v>2020</v>
      </c>
      <c r="Q259" t="s">
        <v>2021</v>
      </c>
      <c r="R259" t="s">
        <v>2022</v>
      </c>
      <c r="S259" t="s">
        <v>2023</v>
      </c>
      <c r="T259" t="s">
        <v>2024</v>
      </c>
      <c r="U259" t="s">
        <v>508</v>
      </c>
      <c r="V259" t="s">
        <v>245</v>
      </c>
      <c r="W259" t="s">
        <v>529</v>
      </c>
      <c r="X259" t="s">
        <v>180</v>
      </c>
      <c r="Y259" t="s">
        <v>701</v>
      </c>
      <c r="Z259" t="s">
        <v>649</v>
      </c>
      <c r="AA259">
        <v>9</v>
      </c>
      <c r="AB259" t="s">
        <v>1982</v>
      </c>
      <c r="AC259" t="s">
        <v>2025</v>
      </c>
      <c r="AD259" t="s">
        <v>0</v>
      </c>
    </row>
    <row r="260" spans="3:39" x14ac:dyDescent="0.2">
      <c r="C260">
        <v>500000258</v>
      </c>
      <c r="E260" t="str">
        <f t="shared" si="22"/>
        <v>尾崎  蒼利(小3)</v>
      </c>
      <c r="F260" t="str">
        <f t="shared" si="19"/>
        <v>ｵｻﾞｷ ｱｵﾄ</v>
      </c>
      <c r="G260" t="str">
        <f t="shared" si="23"/>
        <v>OZAKI Aoto(12)</v>
      </c>
      <c r="H260">
        <f t="shared" si="20"/>
        <v>1</v>
      </c>
      <c r="I260">
        <v>50</v>
      </c>
      <c r="J260">
        <f>IF(AC260="","500001",VLOOKUP(AC260,[2]shozoku!$A:$B,2,0))</f>
        <v>500058</v>
      </c>
      <c r="K260" t="str">
        <f>IF(AD260="","",VLOOKUP(AD260,[2]種目コード!$A:$B,2,0)&amp;IF(AF260="",""," "&amp;"0"&amp;AE260&amp;AF260&amp;AG260))</f>
        <v>00100</v>
      </c>
      <c r="L260" t="str">
        <f>IF(AH260="","",VLOOKUP(AH260,[2]種目コード!$A:$B,2,0)&amp;IF(AJ260="",""," "&amp;"0"&amp;AI260&amp;AJ260&amp;AK260))</f>
        <v/>
      </c>
      <c r="O260" t="s">
        <v>2026</v>
      </c>
      <c r="P260" t="s">
        <v>2027</v>
      </c>
      <c r="Q260" t="s">
        <v>504</v>
      </c>
      <c r="R260" t="s">
        <v>1986</v>
      </c>
      <c r="S260" t="s">
        <v>2028</v>
      </c>
      <c r="T260" t="s">
        <v>1988</v>
      </c>
      <c r="U260" t="s">
        <v>508</v>
      </c>
      <c r="V260" t="s">
        <v>245</v>
      </c>
      <c r="W260" t="s">
        <v>529</v>
      </c>
      <c r="X260" t="s">
        <v>311</v>
      </c>
      <c r="Y260" t="s">
        <v>304</v>
      </c>
      <c r="Z260" t="s">
        <v>649</v>
      </c>
      <c r="AA260">
        <v>9</v>
      </c>
      <c r="AB260" t="s">
        <v>1982</v>
      </c>
      <c r="AC260" t="s">
        <v>2025</v>
      </c>
      <c r="AD260" t="s">
        <v>0</v>
      </c>
    </row>
    <row r="261" spans="3:39" x14ac:dyDescent="0.2">
      <c r="C261">
        <v>500000259</v>
      </c>
      <c r="E261" t="str">
        <f t="shared" si="22"/>
        <v>眞嶋  大輔(小3)</v>
      </c>
      <c r="F261" t="str">
        <f t="shared" si="19"/>
        <v>ﾏｼﾏ ﾀﾞｲｽｹ</v>
      </c>
      <c r="G261" t="str">
        <f t="shared" si="23"/>
        <v>MASHIMA Daisuke(12)</v>
      </c>
      <c r="H261">
        <f t="shared" si="20"/>
        <v>1</v>
      </c>
      <c r="I261">
        <v>50</v>
      </c>
      <c r="J261">
        <f>IF(AC261="","500001",VLOOKUP(AC261,[2]shozoku!$A:$B,2,0))</f>
        <v>500058</v>
      </c>
      <c r="K261" t="str">
        <f>IF(AD261="","",VLOOKUP(AD261,[2]種目コード!$A:$B,2,0)&amp;IF(AF261="",""," "&amp;"0"&amp;AE261&amp;AF261&amp;AG261))</f>
        <v>00100</v>
      </c>
      <c r="L261" t="str">
        <f>IF(AH261="","",VLOOKUP(AH261,[2]種目コード!$A:$B,2,0)&amp;IF(AJ261="",""," "&amp;"0"&amp;AI261&amp;AJ261&amp;AK261))</f>
        <v/>
      </c>
      <c r="O261" t="s">
        <v>2029</v>
      </c>
      <c r="P261" t="s">
        <v>2030</v>
      </c>
      <c r="Q261" t="s">
        <v>2031</v>
      </c>
      <c r="R261" t="s">
        <v>2032</v>
      </c>
      <c r="S261" t="s">
        <v>2033</v>
      </c>
      <c r="T261" t="s">
        <v>2034</v>
      </c>
      <c r="U261" t="s">
        <v>508</v>
      </c>
      <c r="V261" t="s">
        <v>245</v>
      </c>
      <c r="W261" t="s">
        <v>529</v>
      </c>
      <c r="X261" t="s">
        <v>247</v>
      </c>
      <c r="Y261" t="s">
        <v>701</v>
      </c>
      <c r="Z261" t="s">
        <v>649</v>
      </c>
      <c r="AA261">
        <v>9</v>
      </c>
      <c r="AB261" t="s">
        <v>1982</v>
      </c>
      <c r="AC261" t="s">
        <v>2025</v>
      </c>
      <c r="AD261" t="s">
        <v>0</v>
      </c>
    </row>
    <row r="262" spans="3:39" x14ac:dyDescent="0.2">
      <c r="C262">
        <v>500000260</v>
      </c>
      <c r="E262" t="str">
        <f t="shared" si="22"/>
        <v>立山  新(小4)</v>
      </c>
      <c r="F262" t="str">
        <f t="shared" si="19"/>
        <v>ﾀﾁﾔﾏ ｱﾗﾀ</v>
      </c>
      <c r="G262" t="str">
        <f t="shared" si="23"/>
        <v>TACHIYAMA Arata(11)</v>
      </c>
      <c r="H262">
        <f t="shared" si="20"/>
        <v>1</v>
      </c>
      <c r="I262">
        <v>50</v>
      </c>
      <c r="J262">
        <f>IF(AC262="","500001",VLOOKUP(AC262,[2]shozoku!$A:$B,2,0))</f>
        <v>500058</v>
      </c>
      <c r="K262" t="str">
        <f>IF(AD262="","",VLOOKUP(AD262,[2]種目コード!$A:$B,2,0)&amp;IF(AF262="",""," "&amp;"0"&amp;AE262&amp;AF262&amp;AG262))</f>
        <v>00210</v>
      </c>
      <c r="L262" t="str">
        <f>IF(AH262="","",VLOOKUP(AH262,[2]種目コード!$A:$B,2,0)&amp;IF(AJ262="",""," "&amp;"0"&amp;AI262&amp;AJ262&amp;AK262))</f>
        <v/>
      </c>
      <c r="O262" t="s">
        <v>2035</v>
      </c>
      <c r="P262" t="s">
        <v>1280</v>
      </c>
      <c r="Q262" t="s">
        <v>2036</v>
      </c>
      <c r="R262" t="s">
        <v>2037</v>
      </c>
      <c r="S262" t="s">
        <v>2038</v>
      </c>
      <c r="T262" t="s">
        <v>2039</v>
      </c>
      <c r="U262" t="s">
        <v>508</v>
      </c>
      <c r="V262" t="s">
        <v>245</v>
      </c>
      <c r="W262" t="s">
        <v>509</v>
      </c>
      <c r="X262" t="s">
        <v>196</v>
      </c>
      <c r="Y262" t="s">
        <v>648</v>
      </c>
      <c r="Z262" t="s">
        <v>656</v>
      </c>
      <c r="AA262">
        <v>9</v>
      </c>
      <c r="AB262" t="s">
        <v>1982</v>
      </c>
      <c r="AC262" t="s">
        <v>2025</v>
      </c>
      <c r="AD262" t="s">
        <v>521</v>
      </c>
      <c r="AL262" t="s">
        <v>513</v>
      </c>
      <c r="AM262" t="s">
        <v>522</v>
      </c>
    </row>
    <row r="263" spans="3:39" x14ac:dyDescent="0.2">
      <c r="C263">
        <v>500000261</v>
      </c>
      <c r="E263" t="str">
        <f t="shared" si="22"/>
        <v>江藤  航晟(小4)</v>
      </c>
      <c r="F263" t="str">
        <f t="shared" si="19"/>
        <v>ｴﾄｳ ｺｳｾｲ</v>
      </c>
      <c r="G263" t="str">
        <f t="shared" si="23"/>
        <v>ETO Kosei(12)</v>
      </c>
      <c r="H263">
        <f t="shared" si="20"/>
        <v>1</v>
      </c>
      <c r="I263">
        <v>50</v>
      </c>
      <c r="J263">
        <f>IF(AC263="","500001",VLOOKUP(AC263,[2]shozoku!$A:$B,2,0))</f>
        <v>500058</v>
      </c>
      <c r="K263" t="str">
        <f>IF(AD263="","",VLOOKUP(AD263,[2]種目コード!$A:$B,2,0)&amp;IF(AF263="",""," "&amp;"0"&amp;AE263&amp;AF263&amp;AG263))</f>
        <v>00210</v>
      </c>
      <c r="L263" t="str">
        <f>IF(AH263="","",VLOOKUP(AH263,[2]種目コード!$A:$B,2,0)&amp;IF(AJ263="",""," "&amp;"0"&amp;AI263&amp;AJ263&amp;AK263))</f>
        <v/>
      </c>
      <c r="O263" t="s">
        <v>2040</v>
      </c>
      <c r="P263" t="s">
        <v>2041</v>
      </c>
      <c r="Q263" t="s">
        <v>2042</v>
      </c>
      <c r="R263" t="s">
        <v>2043</v>
      </c>
      <c r="S263" t="s">
        <v>2044</v>
      </c>
      <c r="T263" t="s">
        <v>2045</v>
      </c>
      <c r="U263" t="s">
        <v>508</v>
      </c>
      <c r="V263" t="s">
        <v>245</v>
      </c>
      <c r="W263" t="s">
        <v>529</v>
      </c>
      <c r="X263" t="s">
        <v>767</v>
      </c>
      <c r="Y263" t="s">
        <v>220</v>
      </c>
      <c r="Z263" t="s">
        <v>656</v>
      </c>
      <c r="AA263">
        <v>9</v>
      </c>
      <c r="AB263" t="s">
        <v>1982</v>
      </c>
      <c r="AC263" t="s">
        <v>2025</v>
      </c>
      <c r="AD263" t="s">
        <v>521</v>
      </c>
      <c r="AL263" t="s">
        <v>513</v>
      </c>
      <c r="AM263" t="s">
        <v>522</v>
      </c>
    </row>
    <row r="264" spans="3:39" x14ac:dyDescent="0.2">
      <c r="C264">
        <v>500000262</v>
      </c>
      <c r="E264" t="str">
        <f t="shared" si="22"/>
        <v>平野  竣大(小4)</v>
      </c>
      <c r="F264" t="str">
        <f t="shared" si="19"/>
        <v>ﾋﾗﾉ ｼｭﾝﾀ</v>
      </c>
      <c r="G264" t="str">
        <f t="shared" si="23"/>
        <v>HIRANO Shunta(11)</v>
      </c>
      <c r="H264">
        <f t="shared" si="20"/>
        <v>1</v>
      </c>
      <c r="I264">
        <v>50</v>
      </c>
      <c r="J264">
        <f>IF(AC264="","500001",VLOOKUP(AC264,[2]shozoku!$A:$B,2,0))</f>
        <v>500058</v>
      </c>
      <c r="K264" t="str">
        <f>IF(AD264="","",VLOOKUP(AD264,[2]種目コード!$A:$B,2,0)&amp;IF(AF264="",""," "&amp;"0"&amp;AE264&amp;AF264&amp;AG264))</f>
        <v>00210</v>
      </c>
      <c r="L264" t="str">
        <f>IF(AH264="","",VLOOKUP(AH264,[2]種目コード!$A:$B,2,0)&amp;IF(AJ264="",""," "&amp;"0"&amp;AI264&amp;AJ264&amp;AK264))</f>
        <v/>
      </c>
      <c r="O264" t="s">
        <v>2046</v>
      </c>
      <c r="P264" t="s">
        <v>2047</v>
      </c>
      <c r="Q264" t="s">
        <v>2048</v>
      </c>
      <c r="R264" t="s">
        <v>2049</v>
      </c>
      <c r="S264" t="s">
        <v>2050</v>
      </c>
      <c r="T264" t="s">
        <v>2051</v>
      </c>
      <c r="U264" t="s">
        <v>508</v>
      </c>
      <c r="V264" t="s">
        <v>245</v>
      </c>
      <c r="W264" t="s">
        <v>509</v>
      </c>
      <c r="X264" t="s">
        <v>247</v>
      </c>
      <c r="Y264" t="s">
        <v>196</v>
      </c>
      <c r="Z264" t="s">
        <v>656</v>
      </c>
      <c r="AA264">
        <v>10</v>
      </c>
      <c r="AB264" t="s">
        <v>1982</v>
      </c>
      <c r="AC264" t="s">
        <v>2025</v>
      </c>
      <c r="AD264" t="s">
        <v>521</v>
      </c>
      <c r="AL264" t="s">
        <v>513</v>
      </c>
      <c r="AM264" t="s">
        <v>522</v>
      </c>
    </row>
    <row r="265" spans="3:39" x14ac:dyDescent="0.2">
      <c r="C265">
        <v>500000263</v>
      </c>
      <c r="E265" t="str">
        <f t="shared" si="22"/>
        <v>新田  成優(小4)</v>
      </c>
      <c r="F265" t="str">
        <f t="shared" si="19"/>
        <v>ﾆｯﾀ ｾｲﾕｳ</v>
      </c>
      <c r="G265" t="str">
        <f t="shared" si="23"/>
        <v>NITTA Seiyu(11)</v>
      </c>
      <c r="H265">
        <f t="shared" si="20"/>
        <v>1</v>
      </c>
      <c r="I265">
        <v>50</v>
      </c>
      <c r="J265">
        <f>IF(AC265="","500001",VLOOKUP(AC265,[2]shozoku!$A:$B,2,0))</f>
        <v>500058</v>
      </c>
      <c r="K265" t="str">
        <f>IF(AD265="","",VLOOKUP(AD265,[2]種目コード!$A:$B,2,0)&amp;IF(AF265="",""," "&amp;"0"&amp;AE265&amp;AF265&amp;AG265))</f>
        <v>00210</v>
      </c>
      <c r="L265" t="str">
        <f>IF(AH265="","",VLOOKUP(AH265,[2]種目コード!$A:$B,2,0)&amp;IF(AJ265="",""," "&amp;"0"&amp;AI265&amp;AJ265&amp;AK265))</f>
        <v/>
      </c>
      <c r="O265" t="s">
        <v>2052</v>
      </c>
      <c r="P265" t="s">
        <v>2053</v>
      </c>
      <c r="Q265" t="s">
        <v>2054</v>
      </c>
      <c r="R265" t="s">
        <v>2055</v>
      </c>
      <c r="S265" t="s">
        <v>2056</v>
      </c>
      <c r="T265" t="s">
        <v>2057</v>
      </c>
      <c r="U265" t="s">
        <v>508</v>
      </c>
      <c r="V265" t="s">
        <v>245</v>
      </c>
      <c r="W265" t="s">
        <v>509</v>
      </c>
      <c r="X265" t="s">
        <v>715</v>
      </c>
      <c r="Y265" t="s">
        <v>701</v>
      </c>
      <c r="Z265" t="s">
        <v>656</v>
      </c>
      <c r="AA265">
        <v>10</v>
      </c>
      <c r="AB265" t="s">
        <v>1982</v>
      </c>
      <c r="AC265" t="s">
        <v>2025</v>
      </c>
      <c r="AD265" t="s">
        <v>521</v>
      </c>
      <c r="AL265" t="s">
        <v>513</v>
      </c>
      <c r="AM265" t="s">
        <v>522</v>
      </c>
    </row>
    <row r="266" spans="3:39" x14ac:dyDescent="0.2">
      <c r="C266">
        <v>500000264</v>
      </c>
      <c r="E266" t="str">
        <f t="shared" si="22"/>
        <v>伊勢崎  夢人(小4)</v>
      </c>
      <c r="F266" t="str">
        <f t="shared" si="19"/>
        <v>ｲｾｻﾞｷ ﾕﾒﾄ</v>
      </c>
      <c r="G266" t="str">
        <f t="shared" si="23"/>
        <v>ISEZAKI Yumeto(11)</v>
      </c>
      <c r="H266">
        <f t="shared" si="20"/>
        <v>1</v>
      </c>
      <c r="I266">
        <v>50</v>
      </c>
      <c r="J266">
        <f>IF(AC266="","500001",VLOOKUP(AC266,[2]shozoku!$A:$B,2,0))</f>
        <v>500058</v>
      </c>
      <c r="K266" t="str">
        <f>IF(AD266="","",VLOOKUP(AD266,[2]種目コード!$A:$B,2,0)&amp;IF(AF266="",""," "&amp;"0"&amp;AE266&amp;AF266&amp;AG266))</f>
        <v>00210</v>
      </c>
      <c r="L266" t="str">
        <f>IF(AH266="","",VLOOKUP(AH266,[2]種目コード!$A:$B,2,0)&amp;IF(AJ266="",""," "&amp;"0"&amp;AI266&amp;AJ266&amp;AK266))</f>
        <v/>
      </c>
      <c r="O266" t="s">
        <v>2058</v>
      </c>
      <c r="P266" t="s">
        <v>2059</v>
      </c>
      <c r="Q266" t="s">
        <v>2060</v>
      </c>
      <c r="R266" t="s">
        <v>2061</v>
      </c>
      <c r="S266" t="s">
        <v>2062</v>
      </c>
      <c r="T266" t="s">
        <v>2063</v>
      </c>
      <c r="U266" t="s">
        <v>508</v>
      </c>
      <c r="V266" t="s">
        <v>245</v>
      </c>
      <c r="W266" t="s">
        <v>509</v>
      </c>
      <c r="X266" t="s">
        <v>322</v>
      </c>
      <c r="Y266" t="s">
        <v>767</v>
      </c>
      <c r="Z266" t="s">
        <v>656</v>
      </c>
      <c r="AA266">
        <v>10</v>
      </c>
      <c r="AB266" t="s">
        <v>1982</v>
      </c>
      <c r="AC266" t="s">
        <v>2025</v>
      </c>
      <c r="AD266" t="s">
        <v>521</v>
      </c>
      <c r="AL266" t="s">
        <v>513</v>
      </c>
      <c r="AM266" t="s">
        <v>522</v>
      </c>
    </row>
    <row r="267" spans="3:39" x14ac:dyDescent="0.2">
      <c r="C267">
        <v>500000265</v>
      </c>
      <c r="E267" t="str">
        <f t="shared" si="22"/>
        <v>ﾄﾙｰｼｭ  雄里(小5)</v>
      </c>
      <c r="F267" t="str">
        <f t="shared" si="19"/>
        <v>ﾄﾙｰｼｭ ﾕｳﾘ</v>
      </c>
      <c r="G267" t="str">
        <f t="shared" si="23"/>
        <v>TRUSH Yuri(10)</v>
      </c>
      <c r="H267">
        <f t="shared" si="20"/>
        <v>1</v>
      </c>
      <c r="I267">
        <v>50</v>
      </c>
      <c r="J267">
        <f>IF(AC267="","500001",VLOOKUP(AC267,[2]shozoku!$A:$B,2,0))</f>
        <v>500058</v>
      </c>
      <c r="K267" t="str">
        <f>IF(AD267="","",VLOOKUP(AD267,[2]種目コード!$A:$B,2,0)&amp;IF(AF267="",""," "&amp;"0"&amp;AE267&amp;AF267&amp;AG267))</f>
        <v>00210</v>
      </c>
      <c r="L267" t="str">
        <f>IF(AH267="","",VLOOKUP(AH267,[2]種目コード!$A:$B,2,0)&amp;IF(AJ267="",""," "&amp;"0"&amp;AI267&amp;AJ267&amp;AK267))</f>
        <v/>
      </c>
      <c r="O267" t="s">
        <v>2019</v>
      </c>
      <c r="P267" t="s">
        <v>2064</v>
      </c>
      <c r="Q267" t="s">
        <v>2021</v>
      </c>
      <c r="R267" t="s">
        <v>474</v>
      </c>
      <c r="S267" t="s">
        <v>2023</v>
      </c>
      <c r="T267" t="s">
        <v>476</v>
      </c>
      <c r="U267" t="s">
        <v>508</v>
      </c>
      <c r="V267" t="s">
        <v>245</v>
      </c>
      <c r="W267" t="s">
        <v>714</v>
      </c>
      <c r="X267" t="s">
        <v>180</v>
      </c>
      <c r="Y267" t="s">
        <v>253</v>
      </c>
      <c r="Z267" t="s">
        <v>2065</v>
      </c>
      <c r="AA267">
        <v>11</v>
      </c>
      <c r="AB267" t="s">
        <v>1982</v>
      </c>
      <c r="AC267" t="s">
        <v>2025</v>
      </c>
      <c r="AD267" t="s">
        <v>521</v>
      </c>
      <c r="AL267" t="s">
        <v>513</v>
      </c>
      <c r="AM267" t="s">
        <v>220</v>
      </c>
    </row>
    <row r="268" spans="3:39" x14ac:dyDescent="0.2">
      <c r="C268">
        <v>500000266</v>
      </c>
      <c r="E268" t="str">
        <f t="shared" si="22"/>
        <v>緑川  弦成(小5)</v>
      </c>
      <c r="F268" t="str">
        <f t="shared" si="19"/>
        <v>ﾐﾄﾞﾘｶﾜ ｹﾞﾝｾｲ</v>
      </c>
      <c r="G268" t="str">
        <f t="shared" si="23"/>
        <v>MIDORIKAWA Gensei(11)</v>
      </c>
      <c r="H268">
        <f t="shared" si="20"/>
        <v>1</v>
      </c>
      <c r="I268">
        <v>50</v>
      </c>
      <c r="J268">
        <f>IF(AC268="","500001",VLOOKUP(AC268,[2]shozoku!$A:$B,2,0))</f>
        <v>500058</v>
      </c>
      <c r="K268" t="str">
        <f>IF(AD268="","",VLOOKUP(AD268,[2]種目コード!$A:$B,2,0)&amp;IF(AF268="",""," "&amp;"0"&amp;AE268&amp;AF268&amp;AG268))</f>
        <v>00210</v>
      </c>
      <c r="L268" t="str">
        <f>IF(AH268="","",VLOOKUP(AH268,[2]種目コード!$A:$B,2,0)&amp;IF(AJ268="",""," "&amp;"0"&amp;AI268&amp;AJ268&amp;AK268))</f>
        <v>00610</v>
      </c>
      <c r="O268" t="s">
        <v>2066</v>
      </c>
      <c r="P268" t="s">
        <v>2067</v>
      </c>
      <c r="Q268" t="s">
        <v>2068</v>
      </c>
      <c r="R268" t="s">
        <v>2069</v>
      </c>
      <c r="S268" t="s">
        <v>2070</v>
      </c>
      <c r="T268" t="s">
        <v>2071</v>
      </c>
      <c r="U268" t="s">
        <v>508</v>
      </c>
      <c r="V268" t="s">
        <v>245</v>
      </c>
      <c r="W268" t="s">
        <v>509</v>
      </c>
      <c r="X268" t="s">
        <v>220</v>
      </c>
      <c r="Y268" t="s">
        <v>560</v>
      </c>
      <c r="Z268" t="s">
        <v>2065</v>
      </c>
      <c r="AA268">
        <v>10</v>
      </c>
      <c r="AB268" t="s">
        <v>1982</v>
      </c>
      <c r="AC268" t="s">
        <v>2025</v>
      </c>
      <c r="AD268" t="s">
        <v>521</v>
      </c>
      <c r="AH268" t="s">
        <v>512</v>
      </c>
      <c r="AL268" t="s">
        <v>513</v>
      </c>
      <c r="AM268" t="s">
        <v>220</v>
      </c>
    </row>
    <row r="269" spans="3:39" x14ac:dyDescent="0.2">
      <c r="C269">
        <v>500000267</v>
      </c>
      <c r="E269" t="str">
        <f t="shared" si="22"/>
        <v>山口  修平(小5)</v>
      </c>
      <c r="F269" t="str">
        <f t="shared" si="19"/>
        <v>ﾔﾏｸﾞﾁ ｼｭｳﾍｲ</v>
      </c>
      <c r="G269" t="str">
        <f t="shared" si="23"/>
        <v>YAMAGUCHI Shuhei(10)</v>
      </c>
      <c r="H269">
        <f t="shared" si="20"/>
        <v>1</v>
      </c>
      <c r="I269">
        <v>50</v>
      </c>
      <c r="J269">
        <f>IF(AC269="","500001",VLOOKUP(AC269,[2]shozoku!$A:$B,2,0))</f>
        <v>500058</v>
      </c>
      <c r="K269" t="str">
        <f>IF(AD269="","",VLOOKUP(AD269,[2]種目コード!$A:$B,2,0)&amp;IF(AF269="",""," "&amp;"0"&amp;AE269&amp;AF269&amp;AG269))</f>
        <v>00210</v>
      </c>
      <c r="L269" t="str">
        <f>IF(AH269="","",VLOOKUP(AH269,[2]種目コード!$A:$B,2,0)&amp;IF(AJ269="",""," "&amp;"0"&amp;AI269&amp;AJ269&amp;AK269))</f>
        <v/>
      </c>
      <c r="O269" t="s">
        <v>2072</v>
      </c>
      <c r="P269" t="s">
        <v>2073</v>
      </c>
      <c r="Q269" t="s">
        <v>601</v>
      </c>
      <c r="R269" t="s">
        <v>2074</v>
      </c>
      <c r="S269" t="s">
        <v>603</v>
      </c>
      <c r="T269" t="s">
        <v>2075</v>
      </c>
      <c r="U269" t="s">
        <v>508</v>
      </c>
      <c r="V269" t="s">
        <v>245</v>
      </c>
      <c r="W269" t="s">
        <v>714</v>
      </c>
      <c r="X269" t="s">
        <v>520</v>
      </c>
      <c r="Y269" t="s">
        <v>285</v>
      </c>
      <c r="Z269" t="s">
        <v>2065</v>
      </c>
      <c r="AA269">
        <v>10</v>
      </c>
      <c r="AB269" t="s">
        <v>1982</v>
      </c>
      <c r="AC269" t="s">
        <v>2025</v>
      </c>
      <c r="AD269" t="s">
        <v>521</v>
      </c>
      <c r="AL269" t="s">
        <v>513</v>
      </c>
      <c r="AM269" t="s">
        <v>220</v>
      </c>
    </row>
    <row r="270" spans="3:39" x14ac:dyDescent="0.2">
      <c r="C270">
        <v>500000268</v>
      </c>
      <c r="E270" t="str">
        <f t="shared" si="22"/>
        <v>横江  豪(小6)</v>
      </c>
      <c r="F270" t="str">
        <f t="shared" si="19"/>
        <v>ﾖｺｴ ｺﾞｳ</v>
      </c>
      <c r="G270" t="str">
        <f t="shared" si="23"/>
        <v>YOKOE Go(09)</v>
      </c>
      <c r="H270">
        <f t="shared" si="20"/>
        <v>1</v>
      </c>
      <c r="I270">
        <v>50</v>
      </c>
      <c r="J270">
        <f>IF(AC270="","500001",VLOOKUP(AC270,[2]shozoku!$A:$B,2,0))</f>
        <v>500058</v>
      </c>
      <c r="K270" t="str">
        <f>IF(AD270="","",VLOOKUP(AD270,[2]種目コード!$A:$B,2,0)&amp;IF(AF270="",""," "&amp;"0"&amp;AE270&amp;AF270&amp;AG270))</f>
        <v>00210</v>
      </c>
      <c r="L270" t="str">
        <f>IF(AH270="","",VLOOKUP(AH270,[2]種目コード!$A:$B,2,0)&amp;IF(AJ270="",""," "&amp;"0"&amp;AI270&amp;AJ270&amp;AK270))</f>
        <v/>
      </c>
      <c r="O270" t="s">
        <v>2076</v>
      </c>
      <c r="P270" t="s">
        <v>2077</v>
      </c>
      <c r="Q270" t="s">
        <v>2078</v>
      </c>
      <c r="R270" t="s">
        <v>2079</v>
      </c>
      <c r="S270" t="s">
        <v>2080</v>
      </c>
      <c r="T270" t="s">
        <v>2081</v>
      </c>
      <c r="U270" t="s">
        <v>508</v>
      </c>
      <c r="V270" t="s">
        <v>245</v>
      </c>
      <c r="W270" t="s">
        <v>573</v>
      </c>
      <c r="X270" t="s">
        <v>715</v>
      </c>
      <c r="Y270" t="s">
        <v>181</v>
      </c>
      <c r="Z270" t="s">
        <v>760</v>
      </c>
      <c r="AA270">
        <v>12</v>
      </c>
      <c r="AB270" t="s">
        <v>1982</v>
      </c>
      <c r="AC270" t="s">
        <v>2025</v>
      </c>
      <c r="AD270" t="s">
        <v>521</v>
      </c>
      <c r="AL270" t="s">
        <v>513</v>
      </c>
      <c r="AM270" t="s">
        <v>220</v>
      </c>
    </row>
    <row r="271" spans="3:39" x14ac:dyDescent="0.2">
      <c r="C271">
        <v>500000269</v>
      </c>
      <c r="E271" t="str">
        <f t="shared" si="22"/>
        <v>増田  陽太(小6)</v>
      </c>
      <c r="F271" t="str">
        <f t="shared" si="19"/>
        <v>ﾏｽﾀﾞ ﾊﾙﾀ</v>
      </c>
      <c r="G271" t="str">
        <f t="shared" si="23"/>
        <v>MASUDA Haruta(09)</v>
      </c>
      <c r="H271">
        <f t="shared" si="20"/>
        <v>1</v>
      </c>
      <c r="I271">
        <v>50</v>
      </c>
      <c r="J271">
        <f>IF(AC271="","500001",VLOOKUP(AC271,[2]shozoku!$A:$B,2,0))</f>
        <v>500058</v>
      </c>
      <c r="K271" t="str">
        <f>IF(AD271="","",VLOOKUP(AD271,[2]種目コード!$A:$B,2,0)&amp;IF(AF271="",""," "&amp;"0"&amp;AE271&amp;AF271&amp;AG271))</f>
        <v>00210</v>
      </c>
      <c r="L271" t="str">
        <f>IF(AH271="","",VLOOKUP(AH271,[2]種目コード!$A:$B,2,0)&amp;IF(AJ271="",""," "&amp;"0"&amp;AI271&amp;AJ271&amp;AK271))</f>
        <v/>
      </c>
      <c r="O271" t="s">
        <v>2082</v>
      </c>
      <c r="P271" t="s">
        <v>799</v>
      </c>
      <c r="Q271" t="s">
        <v>2083</v>
      </c>
      <c r="R271" t="s">
        <v>875</v>
      </c>
      <c r="S271" t="s">
        <v>2084</v>
      </c>
      <c r="T271" t="s">
        <v>877</v>
      </c>
      <c r="U271" t="s">
        <v>508</v>
      </c>
      <c r="V271" t="s">
        <v>245</v>
      </c>
      <c r="W271" t="s">
        <v>573</v>
      </c>
      <c r="X271" t="s">
        <v>196</v>
      </c>
      <c r="Y271" t="s">
        <v>253</v>
      </c>
      <c r="Z271" t="s">
        <v>753</v>
      </c>
      <c r="AA271">
        <v>11</v>
      </c>
      <c r="AB271" t="s">
        <v>1982</v>
      </c>
      <c r="AC271" t="s">
        <v>2025</v>
      </c>
      <c r="AD271" t="s">
        <v>521</v>
      </c>
      <c r="AL271" t="s">
        <v>513</v>
      </c>
      <c r="AM271" t="s">
        <v>220</v>
      </c>
    </row>
    <row r="272" spans="3:39" x14ac:dyDescent="0.2">
      <c r="C272">
        <v>500000270</v>
      </c>
      <c r="E272" t="str">
        <f t="shared" si="22"/>
        <v>松木  陽和(小2)</v>
      </c>
      <c r="F272" t="str">
        <f t="shared" si="19"/>
        <v>ﾏﾂｷ ﾋﾖﾘ</v>
      </c>
      <c r="G272" t="str">
        <f t="shared" si="23"/>
        <v>MATSUKI Hiyori(14)</v>
      </c>
      <c r="H272">
        <f t="shared" si="20"/>
        <v>2</v>
      </c>
      <c r="I272">
        <v>50</v>
      </c>
      <c r="J272">
        <f>IF(AC272="","500001",VLOOKUP(AC272,[2]shozoku!$A:$B,2,0))</f>
        <v>500058</v>
      </c>
      <c r="K272" t="str">
        <f>IF(AD272="","",VLOOKUP(AD272,[2]種目コード!$A:$B,2,0)&amp;IF(AF272="",""," "&amp;"0"&amp;AE272&amp;AF272&amp;AG272))</f>
        <v>00100</v>
      </c>
      <c r="L272" t="str">
        <f>IF(AH272="","",VLOOKUP(AH272,[2]種目コード!$A:$B,2,0)&amp;IF(AJ272="",""," "&amp;"0"&amp;AI272&amp;AJ272&amp;AK272))</f>
        <v/>
      </c>
      <c r="O272" t="s">
        <v>2085</v>
      </c>
      <c r="P272" t="s">
        <v>2086</v>
      </c>
      <c r="Q272" t="s">
        <v>2087</v>
      </c>
      <c r="R272" t="s">
        <v>1595</v>
      </c>
      <c r="S272" t="s">
        <v>2088</v>
      </c>
      <c r="T272" t="s">
        <v>1597</v>
      </c>
      <c r="U272" t="s">
        <v>508</v>
      </c>
      <c r="V272" t="s">
        <v>745</v>
      </c>
      <c r="W272" t="s">
        <v>558</v>
      </c>
      <c r="X272" t="s">
        <v>220</v>
      </c>
      <c r="Y272" t="s">
        <v>236</v>
      </c>
      <c r="Z272" t="s">
        <v>1924</v>
      </c>
      <c r="AA272">
        <v>7</v>
      </c>
      <c r="AB272" t="s">
        <v>1982</v>
      </c>
      <c r="AC272" t="s">
        <v>2025</v>
      </c>
      <c r="AD272" t="s">
        <v>0</v>
      </c>
    </row>
    <row r="273" spans="3:39" x14ac:dyDescent="0.2">
      <c r="C273">
        <v>500000271</v>
      </c>
      <c r="E273" t="str">
        <f t="shared" si="22"/>
        <v>鈴木  ひなの(小2)</v>
      </c>
      <c r="F273" t="str">
        <f t="shared" si="19"/>
        <v>ｽｽﾞｷ ﾋﾅﾉ</v>
      </c>
      <c r="G273" t="str">
        <f t="shared" si="23"/>
        <v>SUZUKI Hinano(13)</v>
      </c>
      <c r="H273">
        <f t="shared" si="20"/>
        <v>2</v>
      </c>
      <c r="I273">
        <v>50</v>
      </c>
      <c r="J273">
        <f>IF(AC273="","500001",VLOOKUP(AC273,[2]shozoku!$A:$B,2,0))</f>
        <v>500058</v>
      </c>
      <c r="K273" t="str">
        <f>IF(AD273="","",VLOOKUP(AD273,[2]種目コード!$A:$B,2,0)&amp;IF(AF273="",""," "&amp;"0"&amp;AE273&amp;AF273&amp;AG273))</f>
        <v>00100</v>
      </c>
      <c r="L273" t="str">
        <f>IF(AH273="","",VLOOKUP(AH273,[2]種目コード!$A:$B,2,0)&amp;IF(AJ273="",""," "&amp;"0"&amp;AI273&amp;AJ273&amp;AK273))</f>
        <v/>
      </c>
      <c r="O273" t="s">
        <v>1287</v>
      </c>
      <c r="P273" t="s">
        <v>942</v>
      </c>
      <c r="Q273" t="s">
        <v>412</v>
      </c>
      <c r="R273" t="s">
        <v>944</v>
      </c>
      <c r="S273" t="s">
        <v>414</v>
      </c>
      <c r="T273" t="s">
        <v>946</v>
      </c>
      <c r="U273" t="s">
        <v>508</v>
      </c>
      <c r="V273" t="s">
        <v>745</v>
      </c>
      <c r="W273" t="s">
        <v>541</v>
      </c>
      <c r="X273" t="s">
        <v>220</v>
      </c>
      <c r="Y273" t="s">
        <v>537</v>
      </c>
      <c r="Z273" t="s">
        <v>1924</v>
      </c>
      <c r="AA273">
        <v>8</v>
      </c>
      <c r="AB273" t="s">
        <v>1982</v>
      </c>
      <c r="AC273" t="s">
        <v>2025</v>
      </c>
      <c r="AD273" t="s">
        <v>0</v>
      </c>
    </row>
    <row r="274" spans="3:39" x14ac:dyDescent="0.2">
      <c r="C274">
        <v>500000272</v>
      </c>
      <c r="E274" t="str">
        <f t="shared" si="22"/>
        <v>住田  香乃(小4)</v>
      </c>
      <c r="F274" t="str">
        <f t="shared" si="19"/>
        <v>ｽﾐﾀ ｶﾉ</v>
      </c>
      <c r="G274" t="str">
        <f t="shared" si="23"/>
        <v>SUMITA Kano(11)</v>
      </c>
      <c r="H274">
        <f t="shared" si="20"/>
        <v>2</v>
      </c>
      <c r="I274">
        <v>50</v>
      </c>
      <c r="J274">
        <f>IF(AC274="","500001",VLOOKUP(AC274,[2]shozoku!$A:$B,2,0))</f>
        <v>500058</v>
      </c>
      <c r="K274" t="str">
        <f>IF(AD274="","",VLOOKUP(AD274,[2]種目コード!$A:$B,2,0)&amp;IF(AF274="",""," "&amp;"0"&amp;AE274&amp;AF274&amp;AG274))</f>
        <v>00210</v>
      </c>
      <c r="L274" t="str">
        <f>IF(AH274="","",VLOOKUP(AH274,[2]種目コード!$A:$B,2,0)&amp;IF(AJ274="",""," "&amp;"0"&amp;AI274&amp;AJ274&amp;AK274))</f>
        <v/>
      </c>
      <c r="O274" t="s">
        <v>2089</v>
      </c>
      <c r="P274" t="s">
        <v>2090</v>
      </c>
      <c r="Q274" t="s">
        <v>2091</v>
      </c>
      <c r="R274" t="s">
        <v>367</v>
      </c>
      <c r="S274" t="s">
        <v>2092</v>
      </c>
      <c r="T274" t="s">
        <v>369</v>
      </c>
      <c r="U274" t="s">
        <v>508</v>
      </c>
      <c r="V274" t="s">
        <v>745</v>
      </c>
      <c r="W274" t="s">
        <v>509</v>
      </c>
      <c r="X274" t="s">
        <v>181</v>
      </c>
      <c r="Y274" t="s">
        <v>285</v>
      </c>
      <c r="Z274" t="s">
        <v>656</v>
      </c>
      <c r="AA274">
        <v>9</v>
      </c>
      <c r="AB274" t="s">
        <v>1982</v>
      </c>
      <c r="AC274" t="s">
        <v>2025</v>
      </c>
      <c r="AD274" t="s">
        <v>521</v>
      </c>
      <c r="AL274" t="s">
        <v>513</v>
      </c>
      <c r="AM274" t="s">
        <v>767</v>
      </c>
    </row>
    <row r="275" spans="3:39" x14ac:dyDescent="0.2">
      <c r="C275">
        <v>500000273</v>
      </c>
      <c r="E275" t="str">
        <f t="shared" si="22"/>
        <v>増田  天音(小4)</v>
      </c>
      <c r="F275" t="str">
        <f t="shared" si="19"/>
        <v>ﾏｽﾀﾞ ｿﾗﾈ</v>
      </c>
      <c r="G275" t="str">
        <f t="shared" si="23"/>
        <v>MASUDA Sorane(11)</v>
      </c>
      <c r="H275">
        <f t="shared" si="20"/>
        <v>2</v>
      </c>
      <c r="I275">
        <v>50</v>
      </c>
      <c r="J275">
        <f>IF(AC275="","500001",VLOOKUP(AC275,[2]shozoku!$A:$B,2,0))</f>
        <v>500058</v>
      </c>
      <c r="K275" t="str">
        <f>IF(AD275="","",VLOOKUP(AD275,[2]種目コード!$A:$B,2,0)&amp;IF(AF275="",""," "&amp;"0"&amp;AE275&amp;AF275&amp;AG275))</f>
        <v>00210</v>
      </c>
      <c r="L275" t="str">
        <f>IF(AH275="","",VLOOKUP(AH275,[2]種目コード!$A:$B,2,0)&amp;IF(AJ275="",""," "&amp;"0"&amp;AI275&amp;AJ275&amp;AK275))</f>
        <v/>
      </c>
      <c r="O275" t="s">
        <v>2082</v>
      </c>
      <c r="P275" t="s">
        <v>2093</v>
      </c>
      <c r="Q275" t="s">
        <v>2083</v>
      </c>
      <c r="R275" t="s">
        <v>2094</v>
      </c>
      <c r="S275" t="s">
        <v>2084</v>
      </c>
      <c r="T275" t="s">
        <v>2095</v>
      </c>
      <c r="U275" t="s">
        <v>508</v>
      </c>
      <c r="V275" t="s">
        <v>745</v>
      </c>
      <c r="W275" t="s">
        <v>509</v>
      </c>
      <c r="X275" t="s">
        <v>520</v>
      </c>
      <c r="Y275" t="s">
        <v>236</v>
      </c>
      <c r="Z275" t="s">
        <v>656</v>
      </c>
      <c r="AA275">
        <v>9</v>
      </c>
      <c r="AB275" t="s">
        <v>1982</v>
      </c>
      <c r="AC275" t="s">
        <v>2025</v>
      </c>
      <c r="AD275" t="s">
        <v>521</v>
      </c>
      <c r="AL275" t="s">
        <v>513</v>
      </c>
      <c r="AM275" t="s">
        <v>767</v>
      </c>
    </row>
    <row r="276" spans="3:39" x14ac:dyDescent="0.2">
      <c r="C276">
        <v>500000274</v>
      </c>
      <c r="E276" t="str">
        <f t="shared" si="22"/>
        <v>尻無濱  せな(小5)</v>
      </c>
      <c r="F276" t="str">
        <f t="shared" si="19"/>
        <v>ｼﾘﾅｼﾊﾏ ｾﾅ</v>
      </c>
      <c r="G276" t="str">
        <f t="shared" si="23"/>
        <v>SHIRINASHIHAMA Sena(10)</v>
      </c>
      <c r="H276">
        <f t="shared" si="20"/>
        <v>2</v>
      </c>
      <c r="I276">
        <v>50</v>
      </c>
      <c r="J276">
        <f>IF(AC276="","500001",VLOOKUP(AC276,[2]shozoku!$A:$B,2,0))</f>
        <v>500058</v>
      </c>
      <c r="K276" t="str">
        <f>IF(AD276="","",VLOOKUP(AD276,[2]種目コード!$A:$B,2,0)&amp;IF(AF276="",""," "&amp;"0"&amp;AE276&amp;AF276&amp;AG276))</f>
        <v>00210</v>
      </c>
      <c r="L276" t="str">
        <f>IF(AH276="","",VLOOKUP(AH276,[2]種目コード!$A:$B,2,0)&amp;IF(AJ276="",""," "&amp;"0"&amp;AI276&amp;AJ276&amp;AK276))</f>
        <v/>
      </c>
      <c r="O276" t="s">
        <v>2096</v>
      </c>
      <c r="P276" t="s">
        <v>2097</v>
      </c>
      <c r="Q276" t="s">
        <v>2098</v>
      </c>
      <c r="R276" t="s">
        <v>2099</v>
      </c>
      <c r="S276" t="s">
        <v>2100</v>
      </c>
      <c r="T276" t="s">
        <v>2101</v>
      </c>
      <c r="U276" t="s">
        <v>508</v>
      </c>
      <c r="V276" t="s">
        <v>745</v>
      </c>
      <c r="W276" t="s">
        <v>714</v>
      </c>
      <c r="X276" t="s">
        <v>196</v>
      </c>
      <c r="Y276" t="s">
        <v>220</v>
      </c>
      <c r="Z276" t="s">
        <v>2065</v>
      </c>
      <c r="AA276">
        <v>10</v>
      </c>
      <c r="AB276" t="s">
        <v>1982</v>
      </c>
      <c r="AC276" t="s">
        <v>2025</v>
      </c>
      <c r="AD276" t="s">
        <v>521</v>
      </c>
      <c r="AL276" t="s">
        <v>513</v>
      </c>
      <c r="AM276" t="s">
        <v>767</v>
      </c>
    </row>
    <row r="277" spans="3:39" x14ac:dyDescent="0.2">
      <c r="C277">
        <v>500000275</v>
      </c>
      <c r="E277" t="str">
        <f t="shared" si="22"/>
        <v>岸本  花(小6)</v>
      </c>
      <c r="F277" t="str">
        <f t="shared" si="19"/>
        <v>ｷｼﾓﾄ ﾊﾅ</v>
      </c>
      <c r="G277" t="str">
        <f t="shared" si="23"/>
        <v>KISHIMOTO Hana(10)</v>
      </c>
      <c r="H277">
        <f t="shared" si="20"/>
        <v>2</v>
      </c>
      <c r="I277">
        <v>50</v>
      </c>
      <c r="J277">
        <f>IF(AC277="","500001",VLOOKUP(AC277,[2]shozoku!$A:$B,2,0))</f>
        <v>500058</v>
      </c>
      <c r="K277" t="str">
        <f>IF(AD277="","",VLOOKUP(AD277,[2]種目コード!$A:$B,2,0)&amp;IF(AF277="",""," "&amp;"0"&amp;AE277&amp;AF277&amp;AG277))</f>
        <v>00210</v>
      </c>
      <c r="L277" t="str">
        <f>IF(AH277="","",VLOOKUP(AH277,[2]種目コード!$A:$B,2,0)&amp;IF(AJ277="",""," "&amp;"0"&amp;AI277&amp;AJ277&amp;AK277))</f>
        <v/>
      </c>
      <c r="O277" t="s">
        <v>2102</v>
      </c>
      <c r="P277" t="s">
        <v>2103</v>
      </c>
      <c r="Q277" t="s">
        <v>2104</v>
      </c>
      <c r="R277" t="s">
        <v>2105</v>
      </c>
      <c r="S277" t="s">
        <v>2106</v>
      </c>
      <c r="T277" t="s">
        <v>2107</v>
      </c>
      <c r="U277" t="s">
        <v>508</v>
      </c>
      <c r="V277" t="s">
        <v>745</v>
      </c>
      <c r="W277" t="s">
        <v>714</v>
      </c>
      <c r="X277" t="s">
        <v>220</v>
      </c>
      <c r="Y277" t="s">
        <v>221</v>
      </c>
      <c r="Z277" t="s">
        <v>760</v>
      </c>
      <c r="AA277">
        <v>11</v>
      </c>
      <c r="AB277" t="s">
        <v>1982</v>
      </c>
      <c r="AC277" t="s">
        <v>2025</v>
      </c>
      <c r="AD277" t="s">
        <v>521</v>
      </c>
      <c r="AL277" t="s">
        <v>513</v>
      </c>
      <c r="AM277" t="s">
        <v>767</v>
      </c>
    </row>
    <row r="278" spans="3:39" x14ac:dyDescent="0.2">
      <c r="C278">
        <v>500000276</v>
      </c>
      <c r="E278" t="str">
        <f t="shared" si="22"/>
        <v>常田  咲帆(小6)</v>
      </c>
      <c r="F278" t="str">
        <f t="shared" si="19"/>
        <v>ﾄｷﾀﾞ ｻﾎ</v>
      </c>
      <c r="G278" t="str">
        <f t="shared" si="23"/>
        <v>TOKIDA Saho(09)</v>
      </c>
      <c r="H278">
        <f t="shared" si="20"/>
        <v>2</v>
      </c>
      <c r="I278">
        <v>50</v>
      </c>
      <c r="J278">
        <f>IF(AC278="","500001",VLOOKUP(AC278,[2]shozoku!$A:$B,2,0))</f>
        <v>500058</v>
      </c>
      <c r="K278" t="str">
        <f>IF(AD278="","",VLOOKUP(AD278,[2]種目コード!$A:$B,2,0)&amp;IF(AF278="",""," "&amp;"0"&amp;AE278&amp;AF278&amp;AG278))</f>
        <v>00210</v>
      </c>
      <c r="L278" t="str">
        <f>IF(AH278="","",VLOOKUP(AH278,[2]種目コード!$A:$B,2,0)&amp;IF(AJ278="",""," "&amp;"0"&amp;AI278&amp;AJ278&amp;AK278))</f>
        <v/>
      </c>
      <c r="O278" t="s">
        <v>2108</v>
      </c>
      <c r="P278" t="s">
        <v>2109</v>
      </c>
      <c r="Q278" t="s">
        <v>2110</v>
      </c>
      <c r="R278" t="s">
        <v>2111</v>
      </c>
      <c r="S278" t="s">
        <v>2112</v>
      </c>
      <c r="T278" t="s">
        <v>2113</v>
      </c>
      <c r="U278" t="s">
        <v>508</v>
      </c>
      <c r="V278" t="s">
        <v>745</v>
      </c>
      <c r="W278" t="s">
        <v>573</v>
      </c>
      <c r="X278" t="s">
        <v>196</v>
      </c>
      <c r="Y278" t="s">
        <v>186</v>
      </c>
      <c r="Z278" t="s">
        <v>760</v>
      </c>
      <c r="AA278">
        <v>11</v>
      </c>
      <c r="AB278" t="s">
        <v>1982</v>
      </c>
      <c r="AC278" t="s">
        <v>2025</v>
      </c>
      <c r="AD278" t="s">
        <v>521</v>
      </c>
      <c r="AL278" t="s">
        <v>513</v>
      </c>
      <c r="AM278" t="s">
        <v>767</v>
      </c>
    </row>
    <row r="279" spans="3:39" x14ac:dyDescent="0.2">
      <c r="C279">
        <v>500000277</v>
      </c>
      <c r="E279" t="str">
        <f t="shared" si="22"/>
        <v>遠藤  詩野(小6)</v>
      </c>
      <c r="F279" t="str">
        <f t="shared" si="19"/>
        <v>ｴﾝﾄﾞｳ ｼﾉ</v>
      </c>
      <c r="G279" t="str">
        <f t="shared" si="23"/>
        <v>ENDO Shino(09)</v>
      </c>
      <c r="H279">
        <f t="shared" si="20"/>
        <v>2</v>
      </c>
      <c r="I279">
        <v>50</v>
      </c>
      <c r="J279">
        <f>IF(AC279="","500001",VLOOKUP(AC279,[2]shozoku!$A:$B,2,0))</f>
        <v>500058</v>
      </c>
      <c r="K279" t="str">
        <f>IF(AD279="","",VLOOKUP(AD279,[2]種目コード!$A:$B,2,0)&amp;IF(AF279="",""," "&amp;"0"&amp;AE279&amp;AF279&amp;AG279))</f>
        <v>00210</v>
      </c>
      <c r="L279" t="str">
        <f>IF(AH279="","",VLOOKUP(AH279,[2]種目コード!$A:$B,2,0)&amp;IF(AJ279="",""," "&amp;"0"&amp;AI279&amp;AJ279&amp;AK279))</f>
        <v/>
      </c>
      <c r="O279" t="s">
        <v>2114</v>
      </c>
      <c r="P279" t="s">
        <v>2115</v>
      </c>
      <c r="Q279" t="s">
        <v>2116</v>
      </c>
      <c r="R279" t="s">
        <v>2117</v>
      </c>
      <c r="S279" t="s">
        <v>2118</v>
      </c>
      <c r="T279" t="s">
        <v>669</v>
      </c>
      <c r="U279" t="s">
        <v>508</v>
      </c>
      <c r="V279" t="s">
        <v>745</v>
      </c>
      <c r="W279" t="s">
        <v>573</v>
      </c>
      <c r="X279" t="s">
        <v>311</v>
      </c>
      <c r="Y279" t="s">
        <v>196</v>
      </c>
      <c r="Z279" t="s">
        <v>760</v>
      </c>
      <c r="AA279">
        <v>12</v>
      </c>
      <c r="AB279" t="s">
        <v>1982</v>
      </c>
      <c r="AC279" t="s">
        <v>2025</v>
      </c>
      <c r="AD279" t="s">
        <v>521</v>
      </c>
      <c r="AL279" t="s">
        <v>513</v>
      </c>
      <c r="AM279" t="s">
        <v>767</v>
      </c>
    </row>
    <row r="280" spans="3:39" x14ac:dyDescent="0.2">
      <c r="C280">
        <v>500000278</v>
      </c>
      <c r="E280" t="str">
        <f t="shared" si="22"/>
        <v>濱谷  悟</v>
      </c>
      <c r="F280" t="str">
        <f t="shared" si="19"/>
        <v>ﾊﾏﾀﾆ ｻﾄﾙ</v>
      </c>
      <c r="G280" t="str">
        <f t="shared" si="23"/>
        <v>HAMATANI Satoru(71)</v>
      </c>
      <c r="H280">
        <f t="shared" si="20"/>
        <v>1</v>
      </c>
      <c r="I280">
        <v>50</v>
      </c>
      <c r="J280">
        <f>IF(AC280="","500001",VLOOKUP(AC280,[2]shozoku!$A:$B,2,0))</f>
        <v>500059</v>
      </c>
      <c r="K280" t="str">
        <f>IF(AD280="","",VLOOKUP(AD280,[2]種目コード!$A:$B,2,0)&amp;IF(AF280="",""," "&amp;"0"&amp;AE280&amp;AF280&amp;AG280))</f>
        <v>07360</v>
      </c>
      <c r="L280" t="str">
        <f>IF(AH280="","",VLOOKUP(AH280,[2]種目コード!$A:$B,2,0)&amp;IF(AJ280="",""," "&amp;"0"&amp;AI280&amp;AJ280&amp;AK280))</f>
        <v/>
      </c>
      <c r="O280" t="s">
        <v>2119</v>
      </c>
      <c r="P280" t="s">
        <v>2120</v>
      </c>
      <c r="Q280" t="s">
        <v>2121</v>
      </c>
      <c r="R280" t="s">
        <v>2122</v>
      </c>
      <c r="S280" t="s">
        <v>2123</v>
      </c>
      <c r="T280" t="s">
        <v>2124</v>
      </c>
      <c r="U280" t="s">
        <v>2125</v>
      </c>
      <c r="V280" t="s">
        <v>178</v>
      </c>
      <c r="W280" t="s">
        <v>2126</v>
      </c>
      <c r="X280" t="s">
        <v>715</v>
      </c>
      <c r="Y280" t="s">
        <v>253</v>
      </c>
      <c r="AA280">
        <v>50</v>
      </c>
      <c r="AB280" t="s">
        <v>1982</v>
      </c>
      <c r="AC280" t="s">
        <v>2127</v>
      </c>
      <c r="AD280" t="s">
        <v>10</v>
      </c>
    </row>
    <row r="281" spans="3:39" x14ac:dyDescent="0.2">
      <c r="C281">
        <v>500000279</v>
      </c>
      <c r="E281" t="str">
        <f t="shared" si="22"/>
        <v>北  真理子</v>
      </c>
      <c r="F281" t="str">
        <f t="shared" si="19"/>
        <v>ｷﾀ ﾏﾘｺ</v>
      </c>
      <c r="G281" t="str">
        <f t="shared" si="23"/>
        <v>KITA Mariko(83)</v>
      </c>
      <c r="H281">
        <f t="shared" si="20"/>
        <v>2</v>
      </c>
      <c r="I281">
        <v>50</v>
      </c>
      <c r="J281">
        <f>IF(AC281="","500001",VLOOKUP(AC281,[2]shozoku!$A:$B,2,0))</f>
        <v>500060</v>
      </c>
      <c r="K281" t="str">
        <f>IF(AD281="","",VLOOKUP(AD281,[2]種目コード!$A:$B,2,0)&amp;IF(AF281="",""," "&amp;"0"&amp;AE281&amp;AF281&amp;AG281))</f>
        <v>07360</v>
      </c>
      <c r="L281" t="str">
        <f>IF(AH281="","",VLOOKUP(AH281,[2]種目コード!$A:$B,2,0)&amp;IF(AJ281="",""," "&amp;"0"&amp;AI281&amp;AJ281&amp;AK281))</f>
        <v/>
      </c>
      <c r="O281" t="s">
        <v>2128</v>
      </c>
      <c r="P281" t="s">
        <v>2129</v>
      </c>
      <c r="Q281" t="s">
        <v>2130</v>
      </c>
      <c r="R281" t="s">
        <v>2131</v>
      </c>
      <c r="S281" t="s">
        <v>2132</v>
      </c>
      <c r="T281" t="s">
        <v>2133</v>
      </c>
      <c r="U281" t="s">
        <v>2134</v>
      </c>
      <c r="V281" t="s">
        <v>1888</v>
      </c>
      <c r="W281" t="s">
        <v>2135</v>
      </c>
      <c r="X281" t="s">
        <v>522</v>
      </c>
      <c r="Y281" t="s">
        <v>221</v>
      </c>
      <c r="AA281">
        <v>38</v>
      </c>
      <c r="AB281" t="s">
        <v>2136</v>
      </c>
      <c r="AC281" t="s">
        <v>2137</v>
      </c>
      <c r="AD281" t="s">
        <v>10</v>
      </c>
    </row>
    <row r="282" spans="3:39" x14ac:dyDescent="0.2">
      <c r="C282">
        <v>500000280</v>
      </c>
      <c r="E282" t="str">
        <f t="shared" si="22"/>
        <v>神谷  優子</v>
      </c>
      <c r="F282" t="str">
        <f t="shared" si="19"/>
        <v>ｶﾐﾀﾆ ﾕｳｺ</v>
      </c>
      <c r="G282" t="str">
        <f t="shared" si="23"/>
        <v>KAMITANI Yuko(72)</v>
      </c>
      <c r="H282">
        <f t="shared" si="20"/>
        <v>2</v>
      </c>
      <c r="I282">
        <v>50</v>
      </c>
      <c r="J282">
        <f>IF(AC282="","500001",VLOOKUP(AC282,[2]shozoku!$A:$B,2,0))</f>
        <v>500060</v>
      </c>
      <c r="K282" t="str">
        <f>IF(AD282="","",VLOOKUP(AD282,[2]種目コード!$A:$B,2,0)&amp;IF(AF282="",""," "&amp;"0"&amp;AE282&amp;AF282&amp;AG282))</f>
        <v>00260</v>
      </c>
      <c r="L282" t="str">
        <f>IF(AH282="","",VLOOKUP(AH282,[2]種目コード!$A:$B,2,0)&amp;IF(AJ282="",""," "&amp;"0"&amp;AI282&amp;AJ282&amp;AK282))</f>
        <v/>
      </c>
      <c r="O282" t="s">
        <v>2138</v>
      </c>
      <c r="P282" t="s">
        <v>2139</v>
      </c>
      <c r="Q282" t="s">
        <v>2140</v>
      </c>
      <c r="R282" t="s">
        <v>2141</v>
      </c>
      <c r="S282" t="s">
        <v>2142</v>
      </c>
      <c r="T282" t="s">
        <v>2143</v>
      </c>
      <c r="U282" t="s">
        <v>2144</v>
      </c>
      <c r="V282" t="s">
        <v>433</v>
      </c>
      <c r="W282" t="s">
        <v>1881</v>
      </c>
      <c r="X282" t="s">
        <v>559</v>
      </c>
      <c r="Y282" t="s">
        <v>233</v>
      </c>
      <c r="AA282">
        <v>49</v>
      </c>
      <c r="AB282" t="s">
        <v>1982</v>
      </c>
      <c r="AC282" t="s">
        <v>2137</v>
      </c>
      <c r="AD282" t="s">
        <v>1835</v>
      </c>
    </row>
    <row r="283" spans="3:39" x14ac:dyDescent="0.2">
      <c r="C283">
        <v>500000281</v>
      </c>
      <c r="E283" t="str">
        <f t="shared" si="22"/>
        <v>清水  隆太郎</v>
      </c>
      <c r="F283" t="str">
        <f t="shared" si="19"/>
        <v>ｼﾐｽﾞ ﾘｭｳﾀﾛｳ</v>
      </c>
      <c r="G283" t="str">
        <f t="shared" si="23"/>
        <v>SHIMIZU Ryutaro(95)</v>
      </c>
      <c r="H283">
        <f t="shared" si="20"/>
        <v>1</v>
      </c>
      <c r="I283">
        <v>50</v>
      </c>
      <c r="J283">
        <f>IF(AC283="","500001",VLOOKUP(AC283,[2]shozoku!$A:$B,2,0))</f>
        <v>500061</v>
      </c>
      <c r="K283" t="str">
        <f>IF(AD283="","",VLOOKUP(AD283,[2]種目コード!$A:$B,2,0)&amp;IF(AF283="",""," "&amp;"0"&amp;AE283&amp;AF283&amp;AG283))</f>
        <v>00360 0002250</v>
      </c>
      <c r="L283" t="str">
        <f>IF(AH283="","",VLOOKUP(AH283,[2]種目コード!$A:$B,2,0)&amp;IF(AJ283="",""," "&amp;"0"&amp;AI283&amp;AJ283&amp;AK283))</f>
        <v/>
      </c>
      <c r="O283" t="s">
        <v>2145</v>
      </c>
      <c r="P283" t="s">
        <v>2146</v>
      </c>
      <c r="Q283" t="s">
        <v>2147</v>
      </c>
      <c r="R283" t="s">
        <v>2148</v>
      </c>
      <c r="S283" t="s">
        <v>2149</v>
      </c>
      <c r="T283" t="s">
        <v>2150</v>
      </c>
      <c r="U283" t="s">
        <v>2151</v>
      </c>
      <c r="V283" t="s">
        <v>178</v>
      </c>
      <c r="W283" t="s">
        <v>849</v>
      </c>
      <c r="X283" t="s">
        <v>311</v>
      </c>
      <c r="Y283" t="s">
        <v>701</v>
      </c>
      <c r="AA283">
        <v>26</v>
      </c>
      <c r="AB283" t="s">
        <v>1982</v>
      </c>
      <c r="AC283" t="s">
        <v>2152</v>
      </c>
      <c r="AD283" t="s">
        <v>286</v>
      </c>
      <c r="AE283" s="39" t="s">
        <v>210</v>
      </c>
      <c r="AF283" t="s">
        <v>537</v>
      </c>
      <c r="AG283" t="s">
        <v>1068</v>
      </c>
    </row>
    <row r="284" spans="3:39" x14ac:dyDescent="0.2">
      <c r="C284">
        <v>500000282</v>
      </c>
      <c r="E284" t="str">
        <f t="shared" si="22"/>
        <v>原田  景人</v>
      </c>
      <c r="F284" t="str">
        <f t="shared" si="19"/>
        <v>ﾊﾗﾀﾞ ｶｹﾞﾄ</v>
      </c>
      <c r="G284" t="str">
        <f t="shared" si="23"/>
        <v>HARADA Kageto(99)</v>
      </c>
      <c r="H284">
        <f t="shared" si="20"/>
        <v>1</v>
      </c>
      <c r="I284">
        <v>50</v>
      </c>
      <c r="J284">
        <f>IF(AC284="","500001",VLOOKUP(AC284,[2]shozoku!$A:$B,2,0))</f>
        <v>500062</v>
      </c>
      <c r="K284" t="str">
        <f>IF(AD284="","",VLOOKUP(AD284,[2]種目コード!$A:$B,2,0)&amp;IF(AF284="",""," "&amp;"0"&amp;AE284&amp;AF284&amp;AG284))</f>
        <v>01160</v>
      </c>
      <c r="L284" t="str">
        <f>IF(AH284="","",VLOOKUP(AH284,[2]種目コード!$A:$B,2,0)&amp;IF(AJ284="",""," "&amp;"0"&amp;AI284&amp;AJ284&amp;AK284))</f>
        <v/>
      </c>
      <c r="O284" t="s">
        <v>2153</v>
      </c>
      <c r="P284" t="s">
        <v>2154</v>
      </c>
      <c r="Q284" t="s">
        <v>2155</v>
      </c>
      <c r="R284" t="s">
        <v>2156</v>
      </c>
      <c r="S284" t="s">
        <v>2157</v>
      </c>
      <c r="T284" t="s">
        <v>2158</v>
      </c>
      <c r="U284" t="s">
        <v>2159</v>
      </c>
      <c r="V284" t="s">
        <v>178</v>
      </c>
      <c r="W284" t="s">
        <v>1949</v>
      </c>
      <c r="X284" t="s">
        <v>585</v>
      </c>
      <c r="Y284" t="s">
        <v>648</v>
      </c>
      <c r="AA284">
        <v>21</v>
      </c>
      <c r="AB284" t="s">
        <v>1982</v>
      </c>
      <c r="AC284" t="s">
        <v>2160</v>
      </c>
      <c r="AD284" t="s">
        <v>1037</v>
      </c>
    </row>
    <row r="285" spans="3:39" x14ac:dyDescent="0.2">
      <c r="C285">
        <v>500000283</v>
      </c>
      <c r="E285" t="str">
        <f t="shared" si="22"/>
        <v>伊藤  遙風(高1)</v>
      </c>
      <c r="F285" t="str">
        <f t="shared" ref="F285:F348" si="24">ASC(Q285&amp;" "&amp;R285)</f>
        <v>ｲﾄｳ ﾊﾙｶ</v>
      </c>
      <c r="G285" t="str">
        <f t="shared" si="23"/>
        <v>ITO Haruka(05)</v>
      </c>
      <c r="H285">
        <f t="shared" ref="H285:H348" si="25">IF(V285="男",1,2)</f>
        <v>1</v>
      </c>
      <c r="I285">
        <v>50</v>
      </c>
      <c r="J285">
        <f>IF(AC285="","500001",VLOOKUP(AC285,[2]shozoku!$A:$B,2,0))</f>
        <v>500062</v>
      </c>
      <c r="K285" t="str">
        <f>IF(AD285="","",VLOOKUP(AD285,[2]種目コード!$A:$B,2,0)&amp;IF(AF285="",""," "&amp;"0"&amp;AE285&amp;AF285&amp;AG285))</f>
        <v>00250</v>
      </c>
      <c r="L285" t="str">
        <f>IF(AH285="","",VLOOKUP(AH285,[2]種目コード!$A:$B,2,0)&amp;IF(AJ285="",""," "&amp;"0"&amp;AI285&amp;AJ285&amp;AK285))</f>
        <v>07350</v>
      </c>
      <c r="O285" t="s">
        <v>1680</v>
      </c>
      <c r="P285" t="s">
        <v>2161</v>
      </c>
      <c r="Q285" t="s">
        <v>1682</v>
      </c>
      <c r="R285" t="s">
        <v>2162</v>
      </c>
      <c r="S285" t="s">
        <v>1684</v>
      </c>
      <c r="T285" t="s">
        <v>2163</v>
      </c>
      <c r="U285" t="s">
        <v>2164</v>
      </c>
      <c r="V285" t="s">
        <v>178</v>
      </c>
      <c r="W285" t="s">
        <v>594</v>
      </c>
      <c r="X285" t="s">
        <v>791</v>
      </c>
      <c r="Y285" t="s">
        <v>537</v>
      </c>
      <c r="Z285" t="s">
        <v>595</v>
      </c>
      <c r="AB285" t="s">
        <v>1982</v>
      </c>
      <c r="AC285" t="s">
        <v>2160</v>
      </c>
      <c r="AD285" t="s">
        <v>6</v>
      </c>
      <c r="AH285" t="s">
        <v>11</v>
      </c>
    </row>
    <row r="286" spans="3:39" x14ac:dyDescent="0.2">
      <c r="C286">
        <v>500000284</v>
      </c>
      <c r="E286" t="str">
        <f t="shared" si="22"/>
        <v>柴田  征輝(高1)</v>
      </c>
      <c r="F286" t="str">
        <f t="shared" si="24"/>
        <v>ｼﾊﾞﾀ ﾓﾄｷ</v>
      </c>
      <c r="G286" t="str">
        <f t="shared" si="23"/>
        <v>SHIBATA Motoki(05)</v>
      </c>
      <c r="H286">
        <f t="shared" si="25"/>
        <v>1</v>
      </c>
      <c r="I286">
        <v>50</v>
      </c>
      <c r="J286">
        <f>IF(AC286="","500001",VLOOKUP(AC286,[2]shozoku!$A:$B,2,0))</f>
        <v>500062</v>
      </c>
      <c r="K286" t="str">
        <f>IF(AD286="","",VLOOKUP(AD286,[2]種目コード!$A:$B,2,0)&amp;IF(AF286="",""," "&amp;"0"&amp;AE286&amp;AF286&amp;AG286))</f>
        <v>00250</v>
      </c>
      <c r="L286" t="str">
        <f>IF(AH286="","",VLOOKUP(AH286,[2]種目コード!$A:$B,2,0)&amp;IF(AJ286="",""," "&amp;"0"&amp;AI286&amp;AJ286&amp;AK286))</f>
        <v>07350</v>
      </c>
      <c r="O286" t="s">
        <v>2165</v>
      </c>
      <c r="P286" t="s">
        <v>2166</v>
      </c>
      <c r="Q286" t="s">
        <v>2167</v>
      </c>
      <c r="R286" t="s">
        <v>2168</v>
      </c>
      <c r="S286" t="s">
        <v>2169</v>
      </c>
      <c r="T286" t="s">
        <v>2170</v>
      </c>
      <c r="U286" t="s">
        <v>2171</v>
      </c>
      <c r="V286" t="s">
        <v>178</v>
      </c>
      <c r="W286">
        <v>2005</v>
      </c>
      <c r="X286" t="s">
        <v>585</v>
      </c>
      <c r="Y286" t="s">
        <v>655</v>
      </c>
      <c r="Z286" t="s">
        <v>595</v>
      </c>
      <c r="AB286" t="s">
        <v>1982</v>
      </c>
      <c r="AC286" t="s">
        <v>2160</v>
      </c>
      <c r="AD286" t="s">
        <v>6</v>
      </c>
      <c r="AH286" t="s">
        <v>11</v>
      </c>
    </row>
    <row r="287" spans="3:39" x14ac:dyDescent="0.2">
      <c r="C287">
        <v>500000285</v>
      </c>
      <c r="E287" t="str">
        <f t="shared" si="22"/>
        <v>嶋津  愛海(高1)</v>
      </c>
      <c r="F287" t="str">
        <f t="shared" si="24"/>
        <v>ｼﾏﾂﾞ ﾏﾘﾝ</v>
      </c>
      <c r="G287" t="str">
        <f t="shared" si="23"/>
        <v>SHIMAZU Marin(05)</v>
      </c>
      <c r="H287">
        <f t="shared" si="25"/>
        <v>2</v>
      </c>
      <c r="I287">
        <v>50</v>
      </c>
      <c r="J287">
        <f>IF(AC287="","500001",VLOOKUP(AC287,[2]shozoku!$A:$B,2,0))</f>
        <v>500062</v>
      </c>
      <c r="K287" t="str">
        <f>IF(AD287="","",VLOOKUP(AD287,[2]種目コード!$A:$B,2,0)&amp;IF(AF287="",""," "&amp;"0"&amp;AE287&amp;AF287&amp;AG287))</f>
        <v>00650</v>
      </c>
      <c r="L287" t="str">
        <f>IF(AH287="","",VLOOKUP(AH287,[2]種目コード!$A:$B,2,0)&amp;IF(AJ287="",""," "&amp;"0"&amp;AI287&amp;AJ287&amp;AK287))</f>
        <v>01150</v>
      </c>
      <c r="O287" t="s">
        <v>2172</v>
      </c>
      <c r="P287" t="s">
        <v>2173</v>
      </c>
      <c r="Q287" t="s">
        <v>2174</v>
      </c>
      <c r="R287" t="s">
        <v>2175</v>
      </c>
      <c r="S287" t="s">
        <v>2176</v>
      </c>
      <c r="T287" t="s">
        <v>2177</v>
      </c>
      <c r="U287" t="s">
        <v>2178</v>
      </c>
      <c r="V287" t="s">
        <v>433</v>
      </c>
      <c r="W287" t="s">
        <v>594</v>
      </c>
      <c r="X287" t="s">
        <v>196</v>
      </c>
      <c r="Y287" t="s">
        <v>186</v>
      </c>
      <c r="Z287" t="s">
        <v>595</v>
      </c>
      <c r="AB287" t="s">
        <v>1982</v>
      </c>
      <c r="AC287" t="s">
        <v>2160</v>
      </c>
      <c r="AD287" t="s">
        <v>1316</v>
      </c>
      <c r="AH287" t="s">
        <v>7</v>
      </c>
    </row>
    <row r="288" spans="3:39" x14ac:dyDescent="0.2">
      <c r="C288">
        <v>500000286</v>
      </c>
      <c r="E288" t="str">
        <f t="shared" si="22"/>
        <v>村山  樟乃介(中2)</v>
      </c>
      <c r="F288" t="str">
        <f t="shared" si="24"/>
        <v>ﾑﾗﾔﾏ ｼｮｳﾉｽｹ</v>
      </c>
      <c r="G288" t="str">
        <f t="shared" si="23"/>
        <v>MURAYAMA Shounosuke(08)</v>
      </c>
      <c r="H288">
        <f t="shared" si="25"/>
        <v>1</v>
      </c>
      <c r="I288">
        <v>50</v>
      </c>
      <c r="J288">
        <f>IF(AC288="","500001",VLOOKUP(AC288,[2]shozoku!$A:$B,2,0))</f>
        <v>500062</v>
      </c>
      <c r="K288" t="str">
        <f>IF(AD288="","",VLOOKUP(AD288,[2]種目コード!$A:$B,2,0)&amp;IF(AF288="",""," "&amp;"0"&amp;AE288&amp;AF288&amp;AG288))</f>
        <v>00240</v>
      </c>
      <c r="L288" t="str">
        <f>IF(AH288="","",VLOOKUP(AH288,[2]種目コード!$A:$B,2,0)&amp;IF(AJ288="",""," "&amp;"0"&amp;AI288&amp;AJ288&amp;AK288))</f>
        <v>00320</v>
      </c>
      <c r="O288" t="s">
        <v>2179</v>
      </c>
      <c r="P288" t="s">
        <v>2180</v>
      </c>
      <c r="Q288" t="s">
        <v>2181</v>
      </c>
      <c r="R288" t="s">
        <v>2182</v>
      </c>
      <c r="S288" t="s">
        <v>2183</v>
      </c>
      <c r="T288" t="s">
        <v>2184</v>
      </c>
      <c r="U288" t="s">
        <v>2185</v>
      </c>
      <c r="V288" t="s">
        <v>178</v>
      </c>
      <c r="W288" t="s">
        <v>584</v>
      </c>
      <c r="X288" t="s">
        <v>499</v>
      </c>
      <c r="Y288" t="s">
        <v>542</v>
      </c>
      <c r="Z288" t="s">
        <v>355</v>
      </c>
      <c r="AB288" t="s">
        <v>1982</v>
      </c>
      <c r="AC288" t="s">
        <v>2160</v>
      </c>
      <c r="AD288" t="s">
        <v>2</v>
      </c>
      <c r="AH288" t="s">
        <v>380</v>
      </c>
      <c r="AL288" t="s">
        <v>3</v>
      </c>
      <c r="AM288" t="s">
        <v>220</v>
      </c>
    </row>
    <row r="289" spans="3:39" x14ac:dyDescent="0.2">
      <c r="C289">
        <v>500000287</v>
      </c>
      <c r="E289" t="str">
        <f t="shared" si="22"/>
        <v>中原  靖仁(中2)</v>
      </c>
      <c r="F289" t="str">
        <f t="shared" si="24"/>
        <v>ﾅｶﾊﾗ ﾔｽﾋﾄ</v>
      </c>
      <c r="G289" t="str">
        <f t="shared" si="23"/>
        <v>NAKAHARA Yasuhito(07)</v>
      </c>
      <c r="H289">
        <f t="shared" si="25"/>
        <v>1</v>
      </c>
      <c r="I289">
        <v>50</v>
      </c>
      <c r="J289">
        <f>IF(AC289="","500001",VLOOKUP(AC289,[2]shozoku!$A:$B,2,0))</f>
        <v>500062</v>
      </c>
      <c r="K289" t="str">
        <f>IF(AD289="","",VLOOKUP(AD289,[2]種目コード!$A:$B,2,0)&amp;IF(AF289="",""," "&amp;"0"&amp;AE289&amp;AF289&amp;AG289))</f>
        <v>00240</v>
      </c>
      <c r="L289" t="str">
        <f>IF(AH289="","",VLOOKUP(AH289,[2]種目コード!$A:$B,2,0)&amp;IF(AJ289="",""," "&amp;"0"&amp;AI289&amp;AJ289&amp;AK289))</f>
        <v>00320</v>
      </c>
      <c r="O289" t="s">
        <v>2186</v>
      </c>
      <c r="P289" t="s">
        <v>2187</v>
      </c>
      <c r="Q289" t="s">
        <v>2188</v>
      </c>
      <c r="R289" t="s">
        <v>2189</v>
      </c>
      <c r="S289" t="s">
        <v>2190</v>
      </c>
      <c r="T289" t="s">
        <v>2191</v>
      </c>
      <c r="U289" t="s">
        <v>2192</v>
      </c>
      <c r="V289" t="s">
        <v>178</v>
      </c>
      <c r="W289" t="s">
        <v>496</v>
      </c>
      <c r="X289" t="s">
        <v>275</v>
      </c>
      <c r="Y289" t="s">
        <v>655</v>
      </c>
      <c r="Z289" t="s">
        <v>355</v>
      </c>
      <c r="AB289" t="s">
        <v>1982</v>
      </c>
      <c r="AC289" t="s">
        <v>2160</v>
      </c>
      <c r="AD289" t="s">
        <v>2</v>
      </c>
      <c r="AH289" t="s">
        <v>380</v>
      </c>
      <c r="AL289" t="s">
        <v>3</v>
      </c>
      <c r="AM289" t="s">
        <v>220</v>
      </c>
    </row>
    <row r="290" spans="3:39" x14ac:dyDescent="0.2">
      <c r="C290">
        <v>500000288</v>
      </c>
      <c r="E290" t="str">
        <f t="shared" si="22"/>
        <v>藪内  彰人(中2)</v>
      </c>
      <c r="F290" t="str">
        <f t="shared" si="24"/>
        <v>ﾔﾌﾞｳﾁ ｱｷﾄ</v>
      </c>
      <c r="G290" t="str">
        <f t="shared" si="23"/>
        <v>YABUCHI Akito(08)</v>
      </c>
      <c r="H290">
        <f t="shared" si="25"/>
        <v>1</v>
      </c>
      <c r="I290">
        <v>50</v>
      </c>
      <c r="J290">
        <f>IF(AC290="","500001",VLOOKUP(AC290,[2]shozoku!$A:$B,2,0))</f>
        <v>500062</v>
      </c>
      <c r="K290" t="str">
        <f>IF(AD290="","",VLOOKUP(AD290,[2]種目コード!$A:$B,2,0)&amp;IF(AF290="",""," "&amp;"0"&amp;AE290&amp;AF290&amp;AG290))</f>
        <v>00240</v>
      </c>
      <c r="L290" t="str">
        <f>IF(AH290="","",VLOOKUP(AH290,[2]種目コード!$A:$B,2,0)&amp;IF(AJ290="",""," "&amp;"0"&amp;AI290&amp;AJ290&amp;AK290))</f>
        <v>00320</v>
      </c>
      <c r="O290" t="s">
        <v>2193</v>
      </c>
      <c r="P290" t="s">
        <v>2194</v>
      </c>
      <c r="Q290" t="s">
        <v>2195</v>
      </c>
      <c r="R290" t="s">
        <v>2196</v>
      </c>
      <c r="S290" t="s">
        <v>2197</v>
      </c>
      <c r="T290" t="s">
        <v>2198</v>
      </c>
      <c r="U290" t="s">
        <v>2199</v>
      </c>
      <c r="V290" t="s">
        <v>178</v>
      </c>
      <c r="W290" t="s">
        <v>584</v>
      </c>
      <c r="X290" t="s">
        <v>499</v>
      </c>
      <c r="Y290" t="s">
        <v>221</v>
      </c>
      <c r="Z290" t="s">
        <v>355</v>
      </c>
      <c r="AB290" t="s">
        <v>1982</v>
      </c>
      <c r="AC290" t="s">
        <v>2160</v>
      </c>
      <c r="AD290" t="s">
        <v>2</v>
      </c>
      <c r="AH290" t="s">
        <v>380</v>
      </c>
      <c r="AL290" t="s">
        <v>3</v>
      </c>
      <c r="AM290" t="s">
        <v>220</v>
      </c>
    </row>
    <row r="291" spans="3:39" x14ac:dyDescent="0.2">
      <c r="C291">
        <v>500000289</v>
      </c>
      <c r="E291" t="str">
        <f t="shared" si="22"/>
        <v>杉山  諒(中2)</v>
      </c>
      <c r="F291" t="str">
        <f t="shared" si="24"/>
        <v>ｽｷﾞﾔﾏ ﾘｮｳ</v>
      </c>
      <c r="G291" t="str">
        <f t="shared" si="23"/>
        <v>SUGIYAMA Ryo(07)</v>
      </c>
      <c r="H291">
        <f t="shared" si="25"/>
        <v>1</v>
      </c>
      <c r="I291">
        <v>50</v>
      </c>
      <c r="J291">
        <f>IF(AC291="","500001",VLOOKUP(AC291,[2]shozoku!$A:$B,2,0))</f>
        <v>500062</v>
      </c>
      <c r="K291" t="str">
        <f>IF(AD291="","",VLOOKUP(AD291,[2]種目コード!$A:$B,2,0)&amp;IF(AF291="",""," "&amp;"0"&amp;AE291&amp;AF291&amp;AG291))</f>
        <v>00320</v>
      </c>
      <c r="L291" t="str">
        <f>IF(AH291="","",VLOOKUP(AH291,[2]種目コード!$A:$B,2,0)&amp;IF(AJ291="",""," "&amp;"0"&amp;AI291&amp;AJ291&amp;AK291))</f>
        <v>00840</v>
      </c>
      <c r="O291" t="s">
        <v>2200</v>
      </c>
      <c r="P291" t="s">
        <v>2201</v>
      </c>
      <c r="Q291" t="s">
        <v>1299</v>
      </c>
      <c r="R291" t="s">
        <v>1261</v>
      </c>
      <c r="S291" t="s">
        <v>1928</v>
      </c>
      <c r="T291" t="s">
        <v>1263</v>
      </c>
      <c r="U291" t="s">
        <v>2199</v>
      </c>
      <c r="V291" t="s">
        <v>178</v>
      </c>
      <c r="W291" t="s">
        <v>496</v>
      </c>
      <c r="X291" t="s">
        <v>791</v>
      </c>
      <c r="Y291" t="s">
        <v>497</v>
      </c>
      <c r="Z291" t="s">
        <v>355</v>
      </c>
      <c r="AB291" t="s">
        <v>1982</v>
      </c>
      <c r="AC291" t="s">
        <v>2160</v>
      </c>
      <c r="AD291" t="s">
        <v>380</v>
      </c>
      <c r="AH291" t="s">
        <v>364</v>
      </c>
      <c r="AL291" t="s">
        <v>3</v>
      </c>
      <c r="AM291" t="s">
        <v>522</v>
      </c>
    </row>
    <row r="292" spans="3:39" x14ac:dyDescent="0.2">
      <c r="C292">
        <v>500000290</v>
      </c>
      <c r="E292" t="str">
        <f t="shared" si="22"/>
        <v>橋本  昊大(中1)</v>
      </c>
      <c r="F292" t="str">
        <f t="shared" si="24"/>
        <v>ﾊｼﾓﾄ ｺｳﾀﾞｲ</v>
      </c>
      <c r="G292" t="str">
        <f t="shared" si="23"/>
        <v>HASHIMOTO Kodai(08)</v>
      </c>
      <c r="H292">
        <f t="shared" si="25"/>
        <v>1</v>
      </c>
      <c r="I292">
        <v>50</v>
      </c>
      <c r="J292">
        <f>IF(AC292="","500001",VLOOKUP(AC292,[2]shozoku!$A:$B,2,0))</f>
        <v>500062</v>
      </c>
      <c r="K292" t="str">
        <f>IF(AD292="","",VLOOKUP(AD292,[2]種目コード!$A:$B,2,0)&amp;IF(AF292="",""," "&amp;"0"&amp;AE292&amp;AF292&amp;AG292))</f>
        <v>00230</v>
      </c>
      <c r="L292" t="str">
        <f>IF(AH292="","",VLOOKUP(AH292,[2]種目コード!$A:$B,2,0)&amp;IF(AJ292="",""," "&amp;"0"&amp;AI292&amp;AJ292&amp;AK292))</f>
        <v>00830</v>
      </c>
      <c r="O292" t="s">
        <v>457</v>
      </c>
      <c r="P292" t="s">
        <v>2202</v>
      </c>
      <c r="Q292" t="s">
        <v>459</v>
      </c>
      <c r="R292" t="s">
        <v>698</v>
      </c>
      <c r="S292" t="s">
        <v>2203</v>
      </c>
      <c r="T292" t="s">
        <v>700</v>
      </c>
      <c r="U292" t="s">
        <v>2204</v>
      </c>
      <c r="V292" t="s">
        <v>178</v>
      </c>
      <c r="W292" t="s">
        <v>584</v>
      </c>
      <c r="X292" t="s">
        <v>284</v>
      </c>
      <c r="Y292" t="s">
        <v>499</v>
      </c>
      <c r="Z292" t="s">
        <v>402</v>
      </c>
      <c r="AB292" t="s">
        <v>1982</v>
      </c>
      <c r="AC292" t="s">
        <v>2160</v>
      </c>
      <c r="AD292" t="s">
        <v>1</v>
      </c>
      <c r="AH292" t="s">
        <v>586</v>
      </c>
      <c r="AL292" t="s">
        <v>3</v>
      </c>
      <c r="AM292" t="s">
        <v>522</v>
      </c>
    </row>
    <row r="293" spans="3:39" x14ac:dyDescent="0.2">
      <c r="C293">
        <v>500000291</v>
      </c>
      <c r="E293" t="str">
        <f t="shared" si="22"/>
        <v>池田  悠斗(中1)</v>
      </c>
      <c r="F293" t="str">
        <f t="shared" si="24"/>
        <v>ｲｹﾀﾞ ﾕｳﾄ</v>
      </c>
      <c r="G293" t="str">
        <f t="shared" si="23"/>
        <v>IKEDA Yuto(08)</v>
      </c>
      <c r="H293">
        <f t="shared" si="25"/>
        <v>1</v>
      </c>
      <c r="I293">
        <v>50</v>
      </c>
      <c r="J293">
        <f>IF(AC293="","500001",VLOOKUP(AC293,[2]shozoku!$A:$B,2,0))</f>
        <v>500062</v>
      </c>
      <c r="K293" t="str">
        <f>IF(AD293="","",VLOOKUP(AD293,[2]種目コード!$A:$B,2,0)&amp;IF(AF293="",""," "&amp;"0"&amp;AE293&amp;AF293&amp;AG293))</f>
        <v>00230</v>
      </c>
      <c r="L293" t="str">
        <f>IF(AH293="","",VLOOKUP(AH293,[2]種目コード!$A:$B,2,0)&amp;IF(AJ293="",""," "&amp;"0"&amp;AI293&amp;AJ293&amp;AK293))</f>
        <v>07320</v>
      </c>
      <c r="O293" t="s">
        <v>341</v>
      </c>
      <c r="P293" t="s">
        <v>2205</v>
      </c>
      <c r="Q293" t="s">
        <v>343</v>
      </c>
      <c r="R293" t="s">
        <v>653</v>
      </c>
      <c r="S293" t="s">
        <v>939</v>
      </c>
      <c r="T293" t="s">
        <v>654</v>
      </c>
      <c r="U293" t="s">
        <v>2206</v>
      </c>
      <c r="V293" t="s">
        <v>178</v>
      </c>
      <c r="W293" t="s">
        <v>584</v>
      </c>
      <c r="X293" t="s">
        <v>585</v>
      </c>
      <c r="Y293" t="s">
        <v>284</v>
      </c>
      <c r="Z293" t="s">
        <v>402</v>
      </c>
      <c r="AB293" t="s">
        <v>1982</v>
      </c>
      <c r="AC293" t="s">
        <v>2160</v>
      </c>
      <c r="AD293" t="s">
        <v>1</v>
      </c>
      <c r="AH293" t="s">
        <v>9</v>
      </c>
      <c r="AL293" t="s">
        <v>3</v>
      </c>
      <c r="AM293" t="s">
        <v>220</v>
      </c>
    </row>
    <row r="294" spans="3:39" x14ac:dyDescent="0.2">
      <c r="C294">
        <v>500000292</v>
      </c>
      <c r="E294" t="str">
        <f t="shared" si="22"/>
        <v>元木  雄介(中1)</v>
      </c>
      <c r="F294" t="str">
        <f t="shared" si="24"/>
        <v>ﾓﾄｷ ﾕｳｽｹ</v>
      </c>
      <c r="G294" t="str">
        <f t="shared" si="23"/>
        <v>MOTOKI Yusuke(09)</v>
      </c>
      <c r="H294">
        <f t="shared" si="25"/>
        <v>1</v>
      </c>
      <c r="I294">
        <v>50</v>
      </c>
      <c r="J294">
        <f>IF(AC294="","500001",VLOOKUP(AC294,[2]shozoku!$A:$B,2,0))</f>
        <v>500062</v>
      </c>
      <c r="K294" t="str">
        <f>IF(AD294="","",VLOOKUP(AD294,[2]種目コード!$A:$B,2,0)&amp;IF(AF294="",""," "&amp;"0"&amp;AE294&amp;AF294&amp;AG294))</f>
        <v>00520</v>
      </c>
      <c r="L294" t="str">
        <f>IF(AH294="","",VLOOKUP(AH294,[2]種目コード!$A:$B,2,0)&amp;IF(AJ294="",""," "&amp;"0"&amp;AI294&amp;AJ294&amp;AK294))</f>
        <v>00830</v>
      </c>
      <c r="O294" t="s">
        <v>2207</v>
      </c>
      <c r="P294" t="s">
        <v>2208</v>
      </c>
      <c r="Q294" t="s">
        <v>2168</v>
      </c>
      <c r="R294" t="s">
        <v>2209</v>
      </c>
      <c r="S294" t="s">
        <v>2210</v>
      </c>
      <c r="T294" t="s">
        <v>2211</v>
      </c>
      <c r="U294" t="s">
        <v>2212</v>
      </c>
      <c r="V294" t="s">
        <v>178</v>
      </c>
      <c r="W294" t="s">
        <v>573</v>
      </c>
      <c r="X294" t="s">
        <v>303</v>
      </c>
      <c r="Y294" t="s">
        <v>598</v>
      </c>
      <c r="Z294" t="s">
        <v>402</v>
      </c>
      <c r="AB294" t="s">
        <v>1982</v>
      </c>
      <c r="AC294" t="s">
        <v>2160</v>
      </c>
      <c r="AD294" t="s">
        <v>372</v>
      </c>
      <c r="AH294" t="s">
        <v>586</v>
      </c>
      <c r="AL294" t="s">
        <v>3</v>
      </c>
      <c r="AM294" t="s">
        <v>522</v>
      </c>
    </row>
    <row r="295" spans="3:39" x14ac:dyDescent="0.2">
      <c r="C295">
        <v>500000293</v>
      </c>
      <c r="E295" t="str">
        <f t="shared" si="22"/>
        <v>葛西  翔大(中1)</v>
      </c>
      <c r="F295" t="str">
        <f t="shared" si="24"/>
        <v>ｶｻｲ ｼｮｳﾀ</v>
      </c>
      <c r="G295" t="str">
        <f t="shared" si="23"/>
        <v>KASAI Syota(08)</v>
      </c>
      <c r="H295">
        <f t="shared" si="25"/>
        <v>1</v>
      </c>
      <c r="I295">
        <v>50</v>
      </c>
      <c r="J295">
        <f>IF(AC295="","500001",VLOOKUP(AC295,[2]shozoku!$A:$B,2,0))</f>
        <v>500062</v>
      </c>
      <c r="K295" t="str">
        <f>IF(AD295="","",VLOOKUP(AD295,[2]種目コード!$A:$B,2,0)&amp;IF(AF295="",""," "&amp;"0"&amp;AE295&amp;AF295&amp;AG295))</f>
        <v>00230</v>
      </c>
      <c r="L295" t="str">
        <f>IF(AH295="","",VLOOKUP(AH295,[2]種目コード!$A:$B,2,0)&amp;IF(AJ295="",""," "&amp;"0"&amp;AI295&amp;AJ295&amp;AK295))</f>
        <v>07320</v>
      </c>
      <c r="O295" t="s">
        <v>2213</v>
      </c>
      <c r="P295" t="s">
        <v>2214</v>
      </c>
      <c r="Q295" t="s">
        <v>2215</v>
      </c>
      <c r="R295" t="s">
        <v>317</v>
      </c>
      <c r="S295" t="s">
        <v>2216</v>
      </c>
      <c r="T295" t="s">
        <v>2217</v>
      </c>
      <c r="U295" t="s">
        <v>2218</v>
      </c>
      <c r="V295" t="s">
        <v>178</v>
      </c>
      <c r="W295" t="s">
        <v>584</v>
      </c>
      <c r="X295" t="s">
        <v>284</v>
      </c>
      <c r="Y295" t="s">
        <v>791</v>
      </c>
      <c r="Z295" t="s">
        <v>402</v>
      </c>
      <c r="AB295" t="s">
        <v>1982</v>
      </c>
      <c r="AC295" t="s">
        <v>2160</v>
      </c>
      <c r="AD295" t="s">
        <v>1</v>
      </c>
      <c r="AH295" t="s">
        <v>9</v>
      </c>
      <c r="AL295" t="s">
        <v>3</v>
      </c>
      <c r="AM295" t="s">
        <v>220</v>
      </c>
    </row>
    <row r="296" spans="3:39" x14ac:dyDescent="0.2">
      <c r="C296">
        <v>500000294</v>
      </c>
      <c r="E296" t="str">
        <f t="shared" si="22"/>
        <v>植田  翔己(中1)</v>
      </c>
      <c r="F296" t="str">
        <f t="shared" si="24"/>
        <v>ｳｴﾀﾞ ﾄｷ</v>
      </c>
      <c r="G296" t="str">
        <f t="shared" si="23"/>
        <v>UEDA Toki(08)</v>
      </c>
      <c r="H296">
        <f t="shared" si="25"/>
        <v>1</v>
      </c>
      <c r="I296">
        <v>50</v>
      </c>
      <c r="J296">
        <f>IF(AC296="","500001",VLOOKUP(AC296,[2]shozoku!$A:$B,2,0))</f>
        <v>500062</v>
      </c>
      <c r="K296" t="str">
        <f>IF(AD296="","",VLOOKUP(AD296,[2]種目コード!$A:$B,2,0)&amp;IF(AF296="",""," "&amp;"0"&amp;AE296&amp;AF296&amp;AG296))</f>
        <v>00230</v>
      </c>
      <c r="L296" t="str">
        <f>IF(AH296="","",VLOOKUP(AH296,[2]種目コード!$A:$B,2,0)&amp;IF(AJ296="",""," "&amp;"0"&amp;AI296&amp;AJ296&amp;AK296))</f>
        <v>07320</v>
      </c>
      <c r="O296" t="s">
        <v>2219</v>
      </c>
      <c r="P296" t="s">
        <v>2220</v>
      </c>
      <c r="Q296" t="s">
        <v>2221</v>
      </c>
      <c r="R296" t="s">
        <v>2222</v>
      </c>
      <c r="S296" t="s">
        <v>2223</v>
      </c>
      <c r="T296" t="s">
        <v>2224</v>
      </c>
      <c r="U296" t="s">
        <v>2225</v>
      </c>
      <c r="V296" t="s">
        <v>178</v>
      </c>
      <c r="W296" t="s">
        <v>584</v>
      </c>
      <c r="X296" t="s">
        <v>196</v>
      </c>
      <c r="Y296" t="s">
        <v>263</v>
      </c>
      <c r="Z296" t="s">
        <v>402</v>
      </c>
      <c r="AB296" t="s">
        <v>1982</v>
      </c>
      <c r="AC296" t="s">
        <v>2160</v>
      </c>
      <c r="AD296" t="s">
        <v>1</v>
      </c>
      <c r="AH296" t="s">
        <v>9</v>
      </c>
      <c r="AL296" t="s">
        <v>3</v>
      </c>
      <c r="AM296" t="s">
        <v>522</v>
      </c>
    </row>
    <row r="297" spans="3:39" x14ac:dyDescent="0.2">
      <c r="C297">
        <v>500000295</v>
      </c>
      <c r="E297" t="str">
        <f t="shared" si="22"/>
        <v>清原  紳太郎(中1)</v>
      </c>
      <c r="F297" t="str">
        <f t="shared" si="24"/>
        <v>ｷﾖﾊﾗ ｼﾝﾀﾛｳ</v>
      </c>
      <c r="G297" t="str">
        <f t="shared" si="23"/>
        <v>KIYOHARA Shintaro(08)</v>
      </c>
      <c r="H297">
        <f t="shared" si="25"/>
        <v>1</v>
      </c>
      <c r="I297">
        <v>50</v>
      </c>
      <c r="J297">
        <f>IF(AC297="","500001",VLOOKUP(AC297,[2]shozoku!$A:$B,2,0))</f>
        <v>500062</v>
      </c>
      <c r="K297" t="str">
        <f>IF(AD297="","",VLOOKUP(AD297,[2]種目コード!$A:$B,2,0)&amp;IF(AF297="",""," "&amp;"0"&amp;AE297&amp;AF297&amp;AG297))</f>
        <v>00520</v>
      </c>
      <c r="L297" t="str">
        <f>IF(AH297="","",VLOOKUP(AH297,[2]種目コード!$A:$B,2,0)&amp;IF(AJ297="",""," "&amp;"0"&amp;AI297&amp;AJ297&amp;AK297))</f>
        <v>00830</v>
      </c>
      <c r="O297" t="s">
        <v>2226</v>
      </c>
      <c r="P297" t="s">
        <v>2227</v>
      </c>
      <c r="Q297" t="s">
        <v>2228</v>
      </c>
      <c r="R297" t="s">
        <v>2229</v>
      </c>
      <c r="S297" t="s">
        <v>2230</v>
      </c>
      <c r="T297" t="s">
        <v>2231</v>
      </c>
      <c r="U297" t="s">
        <v>2232</v>
      </c>
      <c r="V297" t="s">
        <v>178</v>
      </c>
      <c r="W297" t="s">
        <v>584</v>
      </c>
      <c r="X297" t="s">
        <v>275</v>
      </c>
      <c r="Y297" t="s">
        <v>598</v>
      </c>
      <c r="Z297" t="s">
        <v>402</v>
      </c>
      <c r="AB297" t="s">
        <v>1982</v>
      </c>
      <c r="AC297" t="s">
        <v>2160</v>
      </c>
      <c r="AD297" t="s">
        <v>372</v>
      </c>
      <c r="AH297" t="s">
        <v>586</v>
      </c>
      <c r="AL297" t="s">
        <v>3</v>
      </c>
      <c r="AM297" t="s">
        <v>522</v>
      </c>
    </row>
    <row r="298" spans="3:39" x14ac:dyDescent="0.2">
      <c r="C298">
        <v>500000296</v>
      </c>
      <c r="E298" t="str">
        <f t="shared" si="22"/>
        <v>福田  舞斗(中1)</v>
      </c>
      <c r="F298" t="str">
        <f t="shared" si="24"/>
        <v>ﾌｸﾀﾞ ﾏｲﾄ</v>
      </c>
      <c r="G298" t="str">
        <f t="shared" si="23"/>
        <v>FUKUDA Maito(08)</v>
      </c>
      <c r="H298">
        <f t="shared" si="25"/>
        <v>1</v>
      </c>
      <c r="I298">
        <v>50</v>
      </c>
      <c r="J298">
        <f>IF(AC298="","500001",VLOOKUP(AC298,[2]shozoku!$A:$B,2,0))</f>
        <v>500062</v>
      </c>
      <c r="K298" t="str">
        <f>IF(AD298="","",VLOOKUP(AD298,[2]種目コード!$A:$B,2,0)&amp;IF(AF298="",""," "&amp;"0"&amp;AE298&amp;AF298&amp;AG298))</f>
        <v>00230</v>
      </c>
      <c r="L298" t="str">
        <f>IF(AH298="","",VLOOKUP(AH298,[2]種目コード!$A:$B,2,0)&amp;IF(AJ298="",""," "&amp;"0"&amp;AI298&amp;AJ298&amp;AK298))</f>
        <v>07320</v>
      </c>
      <c r="O298" t="s">
        <v>1707</v>
      </c>
      <c r="P298" t="s">
        <v>2233</v>
      </c>
      <c r="Q298" t="s">
        <v>1709</v>
      </c>
      <c r="R298" t="s">
        <v>2234</v>
      </c>
      <c r="S298" t="s">
        <v>2235</v>
      </c>
      <c r="T298" t="s">
        <v>2236</v>
      </c>
      <c r="U298" t="s">
        <v>2237</v>
      </c>
      <c r="V298" t="s">
        <v>178</v>
      </c>
      <c r="W298" t="s">
        <v>584</v>
      </c>
      <c r="X298" t="s">
        <v>880</v>
      </c>
      <c r="Y298" t="s">
        <v>248</v>
      </c>
      <c r="Z298" t="s">
        <v>402</v>
      </c>
      <c r="AB298" t="s">
        <v>1982</v>
      </c>
      <c r="AC298" t="s">
        <v>2160</v>
      </c>
      <c r="AD298" t="s">
        <v>1</v>
      </c>
      <c r="AH298" t="s">
        <v>9</v>
      </c>
      <c r="AL298" t="s">
        <v>3</v>
      </c>
      <c r="AM298" t="s">
        <v>220</v>
      </c>
    </row>
    <row r="299" spans="3:39" x14ac:dyDescent="0.2">
      <c r="C299">
        <v>500000297</v>
      </c>
      <c r="E299" t="str">
        <f t="shared" si="22"/>
        <v>佐藤  ひなの(中2)</v>
      </c>
      <c r="F299" t="str">
        <f t="shared" si="24"/>
        <v>ｻﾄｳ ﾋﾅﾉ</v>
      </c>
      <c r="G299" t="str">
        <f t="shared" si="23"/>
        <v>SATO Hinano(07)</v>
      </c>
      <c r="H299">
        <f t="shared" si="25"/>
        <v>2</v>
      </c>
      <c r="I299">
        <v>50</v>
      </c>
      <c r="J299">
        <f>IF(AC299="","500001",VLOOKUP(AC299,[2]shozoku!$A:$B,2,0))</f>
        <v>500062</v>
      </c>
      <c r="K299" t="str">
        <f>IF(AD299="","",VLOOKUP(AD299,[2]種目コード!$A:$B,2,0)&amp;IF(AF299="",""," "&amp;"0"&amp;AE299&amp;AF299&amp;AG299))</f>
        <v>07120</v>
      </c>
      <c r="L299" t="str">
        <f>IF(AH299="","",VLOOKUP(AH299,[2]種目コード!$A:$B,2,0)&amp;IF(AJ299="",""," "&amp;"0"&amp;AI299&amp;AJ299&amp;AK299))</f>
        <v>07320</v>
      </c>
      <c r="O299" t="s">
        <v>373</v>
      </c>
      <c r="P299" t="s">
        <v>942</v>
      </c>
      <c r="Q299" t="s">
        <v>375</v>
      </c>
      <c r="R299" t="s">
        <v>944</v>
      </c>
      <c r="S299" t="s">
        <v>2238</v>
      </c>
      <c r="T299" t="s">
        <v>946</v>
      </c>
      <c r="U299" t="s">
        <v>2239</v>
      </c>
      <c r="V299" t="s">
        <v>433</v>
      </c>
      <c r="W299" t="s">
        <v>496</v>
      </c>
      <c r="X299" t="s">
        <v>791</v>
      </c>
      <c r="Y299" t="s">
        <v>181</v>
      </c>
      <c r="Z299" t="s">
        <v>355</v>
      </c>
      <c r="AB299" t="s">
        <v>1982</v>
      </c>
      <c r="AC299" t="s">
        <v>2160</v>
      </c>
      <c r="AD299" t="s">
        <v>8</v>
      </c>
      <c r="AH299" t="s">
        <v>9</v>
      </c>
      <c r="AL299" t="s">
        <v>3</v>
      </c>
      <c r="AM299" t="s">
        <v>767</v>
      </c>
    </row>
    <row r="300" spans="3:39" x14ac:dyDescent="0.2">
      <c r="C300">
        <v>500000298</v>
      </c>
      <c r="E300" t="str">
        <f t="shared" si="22"/>
        <v>金子  理子(中2)</v>
      </c>
      <c r="F300" t="str">
        <f t="shared" si="24"/>
        <v>ｶﾈｺ ﾘｺ</v>
      </c>
      <c r="G300" t="str">
        <f t="shared" si="23"/>
        <v>KANEKO Riko(08)</v>
      </c>
      <c r="H300">
        <f t="shared" si="25"/>
        <v>2</v>
      </c>
      <c r="I300">
        <v>50</v>
      </c>
      <c r="J300">
        <f>IF(AC300="","500001",VLOOKUP(AC300,[2]shozoku!$A:$B,2,0))</f>
        <v>500062</v>
      </c>
      <c r="K300" t="str">
        <f>IF(AD300="","",VLOOKUP(AD300,[2]種目コード!$A:$B,2,0)&amp;IF(AF300="",""," "&amp;"0"&amp;AE300&amp;AF300&amp;AG300))</f>
        <v>00640</v>
      </c>
      <c r="L300" t="str">
        <f>IF(AH300="","",VLOOKUP(AH300,[2]種目コード!$A:$B,2,0)&amp;IF(AJ300="",""," "&amp;"0"&amp;AI300&amp;AJ300&amp;AK300))</f>
        <v>00320</v>
      </c>
      <c r="O300" t="s">
        <v>941</v>
      </c>
      <c r="P300" t="s">
        <v>2240</v>
      </c>
      <c r="Q300" t="s">
        <v>943</v>
      </c>
      <c r="R300" t="s">
        <v>2241</v>
      </c>
      <c r="S300" t="s">
        <v>945</v>
      </c>
      <c r="T300" t="s">
        <v>2242</v>
      </c>
      <c r="U300" t="s">
        <v>2243</v>
      </c>
      <c r="V300" t="s">
        <v>433</v>
      </c>
      <c r="W300" t="s">
        <v>584</v>
      </c>
      <c r="X300" t="s">
        <v>303</v>
      </c>
      <c r="Y300" t="s">
        <v>537</v>
      </c>
      <c r="Z300" t="s">
        <v>355</v>
      </c>
      <c r="AB300" t="s">
        <v>1982</v>
      </c>
      <c r="AC300" t="s">
        <v>2160</v>
      </c>
      <c r="AD300" t="s">
        <v>441</v>
      </c>
      <c r="AH300" t="s">
        <v>380</v>
      </c>
      <c r="AL300" t="s">
        <v>3</v>
      </c>
      <c r="AM300" t="s">
        <v>767</v>
      </c>
    </row>
    <row r="301" spans="3:39" x14ac:dyDescent="0.2">
      <c r="C301">
        <v>500000299</v>
      </c>
      <c r="E301" t="str">
        <f t="shared" si="22"/>
        <v>松田  悠楽(中2)</v>
      </c>
      <c r="F301" t="str">
        <f t="shared" si="24"/>
        <v>ﾏﾂﾀﾞ ﾕﾗ</v>
      </c>
      <c r="G301" t="str">
        <f t="shared" si="23"/>
        <v>MATSUDA Yura(07)</v>
      </c>
      <c r="H301">
        <f t="shared" si="25"/>
        <v>2</v>
      </c>
      <c r="I301">
        <v>50</v>
      </c>
      <c r="J301">
        <f>IF(AC301="","500001",VLOOKUP(AC301,[2]shozoku!$A:$B,2,0))</f>
        <v>500062</v>
      </c>
      <c r="K301" t="str">
        <f>IF(AD301="","",VLOOKUP(AD301,[2]種目コード!$A:$B,2,0)&amp;IF(AF301="",""," "&amp;"0"&amp;AE301&amp;AF301&amp;AG301))</f>
        <v>00640</v>
      </c>
      <c r="L301" t="str">
        <f>IF(AH301="","",VLOOKUP(AH301,[2]種目コード!$A:$B,2,0)&amp;IF(AJ301="",""," "&amp;"0"&amp;AI301&amp;AJ301&amp;AK301))</f>
        <v>00320</v>
      </c>
      <c r="O301" t="s">
        <v>2244</v>
      </c>
      <c r="P301" t="s">
        <v>2245</v>
      </c>
      <c r="Q301" t="s">
        <v>2246</v>
      </c>
      <c r="R301" t="s">
        <v>2247</v>
      </c>
      <c r="S301" t="s">
        <v>2248</v>
      </c>
      <c r="T301" t="s">
        <v>2249</v>
      </c>
      <c r="U301" t="s">
        <v>2250</v>
      </c>
      <c r="V301" t="s">
        <v>433</v>
      </c>
      <c r="W301" t="s">
        <v>496</v>
      </c>
      <c r="X301" t="s">
        <v>585</v>
      </c>
      <c r="Y301" t="s">
        <v>304</v>
      </c>
      <c r="Z301" t="s">
        <v>355</v>
      </c>
      <c r="AB301" t="s">
        <v>1982</v>
      </c>
      <c r="AC301" t="s">
        <v>2160</v>
      </c>
      <c r="AD301" t="s">
        <v>441</v>
      </c>
      <c r="AH301" t="s">
        <v>380</v>
      </c>
    </row>
    <row r="302" spans="3:39" x14ac:dyDescent="0.2">
      <c r="C302">
        <v>500000300</v>
      </c>
      <c r="E302" t="str">
        <f t="shared" si="22"/>
        <v>中嶋  彩(中2)</v>
      </c>
      <c r="F302" t="str">
        <f t="shared" si="24"/>
        <v>ﾅｶｼﾞﾏ ｱﾔ</v>
      </c>
      <c r="G302" t="str">
        <f t="shared" si="23"/>
        <v>NAKAJIMA Aya(07)</v>
      </c>
      <c r="H302">
        <f t="shared" si="25"/>
        <v>2</v>
      </c>
      <c r="I302">
        <v>50</v>
      </c>
      <c r="J302">
        <f>IF(AC302="","500001",VLOOKUP(AC302,[2]shozoku!$A:$B,2,0))</f>
        <v>500062</v>
      </c>
      <c r="K302" t="str">
        <f>IF(AD302="","",VLOOKUP(AD302,[2]種目コード!$A:$B,2,0)&amp;IF(AF302="",""," "&amp;"0"&amp;AE302&amp;AF302&amp;AG302))</f>
        <v>00240</v>
      </c>
      <c r="L302" t="str">
        <f>IF(AH302="","",VLOOKUP(AH302,[2]種目コード!$A:$B,2,0)&amp;IF(AJ302="",""," "&amp;"0"&amp;AI302&amp;AJ302&amp;AK302))</f>
        <v>00320</v>
      </c>
      <c r="O302" t="s">
        <v>2251</v>
      </c>
      <c r="P302" t="s">
        <v>2252</v>
      </c>
      <c r="Q302" t="s">
        <v>2253</v>
      </c>
      <c r="R302" t="s">
        <v>2254</v>
      </c>
      <c r="S302" t="s">
        <v>2255</v>
      </c>
      <c r="T302" t="s">
        <v>2256</v>
      </c>
      <c r="U302" t="s">
        <v>2257</v>
      </c>
      <c r="V302" t="s">
        <v>433</v>
      </c>
      <c r="W302" t="s">
        <v>496</v>
      </c>
      <c r="X302" t="s">
        <v>275</v>
      </c>
      <c r="Y302" t="s">
        <v>701</v>
      </c>
      <c r="Z302" t="s">
        <v>355</v>
      </c>
      <c r="AB302" t="s">
        <v>1982</v>
      </c>
      <c r="AC302" t="s">
        <v>2160</v>
      </c>
      <c r="AD302" t="s">
        <v>2</v>
      </c>
      <c r="AH302" t="s">
        <v>380</v>
      </c>
      <c r="AL302" t="s">
        <v>3</v>
      </c>
      <c r="AM302" t="s">
        <v>767</v>
      </c>
    </row>
    <row r="303" spans="3:39" x14ac:dyDescent="0.2">
      <c r="C303">
        <v>500000301</v>
      </c>
      <c r="E303" t="str">
        <f t="shared" si="22"/>
        <v>三田村  凛(中2)</v>
      </c>
      <c r="F303" t="str">
        <f t="shared" si="24"/>
        <v>ﾐﾀﾑﾗ ﾘﾝ</v>
      </c>
      <c r="G303" t="str">
        <f t="shared" si="23"/>
        <v>MITAMURA Rin(07)</v>
      </c>
      <c r="H303">
        <f t="shared" si="25"/>
        <v>2</v>
      </c>
      <c r="I303">
        <v>50</v>
      </c>
      <c r="J303">
        <f>IF(AC303="","500001",VLOOKUP(AC303,[2]shozoku!$A:$B,2,0))</f>
        <v>500062</v>
      </c>
      <c r="K303" t="str">
        <f>IF(AD303="","",VLOOKUP(AD303,[2]種目コード!$A:$B,2,0)&amp;IF(AF303="",""," "&amp;"0"&amp;AE303&amp;AF303&amp;AG303))</f>
        <v>00240</v>
      </c>
      <c r="L303" t="str">
        <f>IF(AH303="","",VLOOKUP(AH303,[2]種目コード!$A:$B,2,0)&amp;IF(AJ303="",""," "&amp;"0"&amp;AI303&amp;AJ303&amp;AK303))</f>
        <v>00320</v>
      </c>
      <c r="O303" t="s">
        <v>2258</v>
      </c>
      <c r="P303" t="s">
        <v>2259</v>
      </c>
      <c r="Q303" t="s">
        <v>2260</v>
      </c>
      <c r="R303" t="s">
        <v>2261</v>
      </c>
      <c r="S303" t="s">
        <v>2262</v>
      </c>
      <c r="T303" t="s">
        <v>2263</v>
      </c>
      <c r="U303" t="s">
        <v>2199</v>
      </c>
      <c r="V303" t="s">
        <v>433</v>
      </c>
      <c r="W303" t="s">
        <v>496</v>
      </c>
      <c r="X303" t="s">
        <v>196</v>
      </c>
      <c r="Y303" t="s">
        <v>304</v>
      </c>
      <c r="Z303" t="s">
        <v>355</v>
      </c>
      <c r="AB303" t="s">
        <v>1982</v>
      </c>
      <c r="AC303" t="s">
        <v>2160</v>
      </c>
      <c r="AD303" t="s">
        <v>2</v>
      </c>
      <c r="AH303" t="s">
        <v>380</v>
      </c>
    </row>
    <row r="304" spans="3:39" x14ac:dyDescent="0.2">
      <c r="C304">
        <v>500000302</v>
      </c>
      <c r="E304" t="str">
        <f t="shared" si="22"/>
        <v>高萩  麻衣(中1)</v>
      </c>
      <c r="F304" t="str">
        <f t="shared" si="24"/>
        <v>ﾀｶﾊｷﾞ ﾏｲ</v>
      </c>
      <c r="G304" t="str">
        <f t="shared" si="23"/>
        <v>TAKAHAGI Mai(08)</v>
      </c>
      <c r="H304">
        <f t="shared" si="25"/>
        <v>2</v>
      </c>
      <c r="I304">
        <v>50</v>
      </c>
      <c r="J304">
        <f>IF(AC304="","500001",VLOOKUP(AC304,[2]shozoku!$A:$B,2,0))</f>
        <v>500062</v>
      </c>
      <c r="K304" t="str">
        <f>IF(AD304="","",VLOOKUP(AD304,[2]種目コード!$A:$B,2,0)&amp;IF(AF304="",""," "&amp;"0"&amp;AE304&amp;AF304&amp;AG304))</f>
        <v>00630</v>
      </c>
      <c r="L304" t="str">
        <f>IF(AH304="","",VLOOKUP(AH304,[2]種目コード!$A:$B,2,0)&amp;IF(AJ304="",""," "&amp;"0"&amp;AI304&amp;AJ304&amp;AK304))</f>
        <v>00320</v>
      </c>
      <c r="O304" t="s">
        <v>2264</v>
      </c>
      <c r="P304" t="s">
        <v>2265</v>
      </c>
      <c r="Q304" t="s">
        <v>2266</v>
      </c>
      <c r="R304" t="s">
        <v>545</v>
      </c>
      <c r="S304" t="s">
        <v>2267</v>
      </c>
      <c r="T304" t="s">
        <v>2268</v>
      </c>
      <c r="U304" t="s">
        <v>2269</v>
      </c>
      <c r="V304" t="s">
        <v>433</v>
      </c>
      <c r="W304" t="s">
        <v>584</v>
      </c>
      <c r="X304" t="s">
        <v>232</v>
      </c>
      <c r="Y304" t="s">
        <v>303</v>
      </c>
      <c r="Z304" t="s">
        <v>402</v>
      </c>
      <c r="AB304" t="s">
        <v>1982</v>
      </c>
      <c r="AC304" t="s">
        <v>2160</v>
      </c>
      <c r="AD304" t="s">
        <v>575</v>
      </c>
      <c r="AH304" t="s">
        <v>380</v>
      </c>
    </row>
    <row r="305" spans="3:39" x14ac:dyDescent="0.2">
      <c r="C305">
        <v>500000303</v>
      </c>
      <c r="E305" t="str">
        <f t="shared" si="22"/>
        <v>金山  百合海(中1)</v>
      </c>
      <c r="F305" t="str">
        <f t="shared" si="24"/>
        <v>ｶﾅﾔﾏ ﾕﾘｶ</v>
      </c>
      <c r="G305" t="str">
        <f t="shared" si="23"/>
        <v>KANAYAMA Yurika(08)</v>
      </c>
      <c r="H305">
        <f t="shared" si="25"/>
        <v>2</v>
      </c>
      <c r="I305">
        <v>50</v>
      </c>
      <c r="J305">
        <f>IF(AC305="","500001",VLOOKUP(AC305,[2]shozoku!$A:$B,2,0))</f>
        <v>500062</v>
      </c>
      <c r="K305" t="str">
        <f>IF(AD305="","",VLOOKUP(AD305,[2]種目コード!$A:$B,2,0)&amp;IF(AF305="",""," "&amp;"0"&amp;AE305&amp;AF305&amp;AG305))</f>
        <v>00230</v>
      </c>
      <c r="L305" t="str">
        <f>IF(AH305="","",VLOOKUP(AH305,[2]種目コード!$A:$B,2,0)&amp;IF(AJ305="",""," "&amp;"0"&amp;AI305&amp;AJ305&amp;AK305))</f>
        <v>07320</v>
      </c>
      <c r="O305" t="s">
        <v>2270</v>
      </c>
      <c r="P305" t="s">
        <v>2271</v>
      </c>
      <c r="Q305" t="s">
        <v>2272</v>
      </c>
      <c r="R305" t="s">
        <v>2273</v>
      </c>
      <c r="S305" t="s">
        <v>2274</v>
      </c>
      <c r="T305" t="s">
        <v>2275</v>
      </c>
      <c r="U305" t="s">
        <v>2276</v>
      </c>
      <c r="V305" t="s">
        <v>433</v>
      </c>
      <c r="W305" t="s">
        <v>584</v>
      </c>
      <c r="X305" t="s">
        <v>275</v>
      </c>
      <c r="Y305" t="s">
        <v>236</v>
      </c>
      <c r="Z305" t="s">
        <v>402</v>
      </c>
      <c r="AB305" t="s">
        <v>1982</v>
      </c>
      <c r="AC305" t="s">
        <v>2160</v>
      </c>
      <c r="AD305" t="s">
        <v>1</v>
      </c>
      <c r="AH305" t="s">
        <v>9</v>
      </c>
      <c r="AL305" t="s">
        <v>3</v>
      </c>
      <c r="AM305" t="s">
        <v>767</v>
      </c>
    </row>
    <row r="306" spans="3:39" x14ac:dyDescent="0.2">
      <c r="C306">
        <v>500000304</v>
      </c>
      <c r="E306" t="str">
        <f t="shared" si="22"/>
        <v>鈴木  詩花(中1)</v>
      </c>
      <c r="F306" t="str">
        <f t="shared" si="24"/>
        <v>ｽｽﾞｷ ｼｲｶ</v>
      </c>
      <c r="G306" t="str">
        <f t="shared" si="23"/>
        <v>SUZUKI Shiika(09)</v>
      </c>
      <c r="H306">
        <f t="shared" si="25"/>
        <v>2</v>
      </c>
      <c r="I306">
        <v>50</v>
      </c>
      <c r="J306">
        <f>IF(AC306="","500001",VLOOKUP(AC306,[2]shozoku!$A:$B,2,0))</f>
        <v>500062</v>
      </c>
      <c r="K306" t="str">
        <f>IF(AD306="","",VLOOKUP(AD306,[2]種目コード!$A:$B,2,0)&amp;IF(AF306="",""," "&amp;"0"&amp;AE306&amp;AF306&amp;AG306))</f>
        <v>00230</v>
      </c>
      <c r="L306" t="str">
        <f>IF(AH306="","",VLOOKUP(AH306,[2]種目コード!$A:$B,2,0)&amp;IF(AJ306="",""," "&amp;"0"&amp;AI306&amp;AJ306&amp;AK306))</f>
        <v>07320</v>
      </c>
      <c r="O306" t="s">
        <v>410</v>
      </c>
      <c r="P306" t="s">
        <v>2277</v>
      </c>
      <c r="Q306" t="s">
        <v>412</v>
      </c>
      <c r="R306" t="s">
        <v>2278</v>
      </c>
      <c r="S306" t="s">
        <v>2279</v>
      </c>
      <c r="T306" t="s">
        <v>2280</v>
      </c>
      <c r="U306" t="s">
        <v>2281</v>
      </c>
      <c r="V306" t="s">
        <v>433</v>
      </c>
      <c r="W306" t="s">
        <v>573</v>
      </c>
      <c r="X306" t="s">
        <v>303</v>
      </c>
      <c r="Y306" t="s">
        <v>233</v>
      </c>
      <c r="Z306" t="s">
        <v>402</v>
      </c>
      <c r="AB306" t="s">
        <v>1982</v>
      </c>
      <c r="AC306" t="s">
        <v>2160</v>
      </c>
      <c r="AD306" t="s">
        <v>1</v>
      </c>
      <c r="AH306" t="s">
        <v>9</v>
      </c>
      <c r="AL306" t="s">
        <v>3</v>
      </c>
      <c r="AM306" t="s">
        <v>767</v>
      </c>
    </row>
    <row r="307" spans="3:39" x14ac:dyDescent="0.2">
      <c r="C307">
        <v>500000305</v>
      </c>
      <c r="E307" t="str">
        <f t="shared" si="22"/>
        <v>森高  榎梨(中1)</v>
      </c>
      <c r="F307" t="str">
        <f t="shared" si="24"/>
        <v>ﾓﾘﾀｶ ｶﾘﾝ</v>
      </c>
      <c r="G307" t="str">
        <f t="shared" si="23"/>
        <v>MORITAKA Karin(08)</v>
      </c>
      <c r="H307">
        <f t="shared" si="25"/>
        <v>2</v>
      </c>
      <c r="I307">
        <v>50</v>
      </c>
      <c r="J307">
        <f>IF(AC307="","500001",VLOOKUP(AC307,[2]shozoku!$A:$B,2,0))</f>
        <v>500062</v>
      </c>
      <c r="K307" t="str">
        <f>IF(AD307="","",VLOOKUP(AD307,[2]種目コード!$A:$B,2,0)&amp;IF(AF307="",""," "&amp;"0"&amp;AE307&amp;AF307&amp;AG307))</f>
        <v>00630</v>
      </c>
      <c r="L307" t="str">
        <f>IF(AH307="","",VLOOKUP(AH307,[2]種目コード!$A:$B,2,0)&amp;IF(AJ307="",""," "&amp;"0"&amp;AI307&amp;AJ307&amp;AK307))</f>
        <v>00320</v>
      </c>
      <c r="O307" t="s">
        <v>2282</v>
      </c>
      <c r="P307" t="s">
        <v>2283</v>
      </c>
      <c r="Q307" t="s">
        <v>2284</v>
      </c>
      <c r="R307" t="s">
        <v>905</v>
      </c>
      <c r="S307" t="s">
        <v>2285</v>
      </c>
      <c r="T307" t="s">
        <v>907</v>
      </c>
      <c r="U307" t="s">
        <v>2286</v>
      </c>
      <c r="V307" t="s">
        <v>433</v>
      </c>
      <c r="W307" t="s">
        <v>584</v>
      </c>
      <c r="X307" t="s">
        <v>791</v>
      </c>
      <c r="Y307" t="s">
        <v>585</v>
      </c>
      <c r="Z307" t="s">
        <v>402</v>
      </c>
      <c r="AB307" t="s">
        <v>1982</v>
      </c>
      <c r="AC307" t="s">
        <v>2160</v>
      </c>
      <c r="AD307" t="s">
        <v>575</v>
      </c>
      <c r="AH307" t="s">
        <v>380</v>
      </c>
      <c r="AL307" t="s">
        <v>3</v>
      </c>
      <c r="AM307" t="s">
        <v>767</v>
      </c>
    </row>
    <row r="308" spans="3:39" x14ac:dyDescent="0.2">
      <c r="C308">
        <v>500000306</v>
      </c>
      <c r="E308" t="str">
        <f t="shared" si="22"/>
        <v>岩本  然(小6)</v>
      </c>
      <c r="F308" t="str">
        <f t="shared" si="24"/>
        <v>ｲﾜﾓﾄ ｾﾞﾝ</v>
      </c>
      <c r="G308" t="str">
        <f t="shared" si="23"/>
        <v>IWAMOTO Zen(09)</v>
      </c>
      <c r="H308">
        <f t="shared" si="25"/>
        <v>1</v>
      </c>
      <c r="I308">
        <v>50</v>
      </c>
      <c r="J308">
        <f>IF(AC308="","500001",VLOOKUP(AC308,[2]shozoku!$A:$B,2,0))</f>
        <v>500062</v>
      </c>
      <c r="K308" t="str">
        <f>IF(AD308="","",VLOOKUP(AD308,[2]種目コード!$A:$B,2,0)&amp;IF(AF308="",""," "&amp;"0"&amp;AE308&amp;AF308&amp;AG308))</f>
        <v>00210</v>
      </c>
      <c r="L308" t="str">
        <f>IF(AH308="","",VLOOKUP(AH308,[2]種目コード!$A:$B,2,0)&amp;IF(AJ308="",""," "&amp;"0"&amp;AI308&amp;AJ308&amp;AK308))</f>
        <v>07310</v>
      </c>
      <c r="O308" t="s">
        <v>1585</v>
      </c>
      <c r="P308" t="s">
        <v>2287</v>
      </c>
      <c r="Q308" t="s">
        <v>1587</v>
      </c>
      <c r="R308" t="s">
        <v>2288</v>
      </c>
      <c r="S308" t="s">
        <v>1589</v>
      </c>
      <c r="T308" t="s">
        <v>2289</v>
      </c>
      <c r="U308" t="s">
        <v>508</v>
      </c>
      <c r="V308" t="s">
        <v>178</v>
      </c>
      <c r="W308" t="s">
        <v>573</v>
      </c>
      <c r="X308" t="s">
        <v>880</v>
      </c>
      <c r="Y308" t="s">
        <v>730</v>
      </c>
      <c r="Z308" t="s">
        <v>753</v>
      </c>
      <c r="AB308" t="s">
        <v>1982</v>
      </c>
      <c r="AC308" t="s">
        <v>2160</v>
      </c>
      <c r="AD308" t="s">
        <v>521</v>
      </c>
      <c r="AH308" t="s">
        <v>717</v>
      </c>
      <c r="AL308" t="s">
        <v>513</v>
      </c>
      <c r="AM308" t="s">
        <v>715</v>
      </c>
    </row>
    <row r="309" spans="3:39" x14ac:dyDescent="0.2">
      <c r="C309">
        <v>500000307</v>
      </c>
      <c r="E309" t="str">
        <f t="shared" si="22"/>
        <v>鎌田  夏(小6)</v>
      </c>
      <c r="F309" t="str">
        <f t="shared" si="24"/>
        <v>ｶﾏﾀ ﾅﾂｷ</v>
      </c>
      <c r="G309" t="str">
        <f t="shared" si="23"/>
        <v>KAMATA Natsuki(09)</v>
      </c>
      <c r="H309">
        <f t="shared" si="25"/>
        <v>1</v>
      </c>
      <c r="I309">
        <v>50</v>
      </c>
      <c r="J309">
        <f>IF(AC309="","500001",VLOOKUP(AC309,[2]shozoku!$A:$B,2,0))</f>
        <v>500062</v>
      </c>
      <c r="K309" t="str">
        <f>IF(AD309="","",VLOOKUP(AD309,[2]種目コード!$A:$B,2,0)&amp;IF(AF309="",""," "&amp;"0"&amp;AE309&amp;AF309&amp;AG309))</f>
        <v>00210</v>
      </c>
      <c r="L309" t="str">
        <f>IF(AH309="","",VLOOKUP(AH309,[2]種目コード!$A:$B,2,0)&amp;IF(AJ309="",""," "&amp;"0"&amp;AI309&amp;AJ309&amp;AK309))</f>
        <v>07310</v>
      </c>
      <c r="O309" t="s">
        <v>2290</v>
      </c>
      <c r="P309" t="s">
        <v>2291</v>
      </c>
      <c r="Q309" t="s">
        <v>2292</v>
      </c>
      <c r="R309" t="s">
        <v>467</v>
      </c>
      <c r="S309" t="s">
        <v>2293</v>
      </c>
      <c r="T309" t="s">
        <v>469</v>
      </c>
      <c r="U309" t="s">
        <v>508</v>
      </c>
      <c r="V309" t="s">
        <v>178</v>
      </c>
      <c r="W309" t="s">
        <v>573</v>
      </c>
      <c r="X309" t="s">
        <v>880</v>
      </c>
      <c r="Y309" t="s">
        <v>232</v>
      </c>
      <c r="Z309" t="s">
        <v>753</v>
      </c>
      <c r="AB309" t="s">
        <v>1982</v>
      </c>
      <c r="AC309" t="s">
        <v>2160</v>
      </c>
      <c r="AD309" t="s">
        <v>521</v>
      </c>
      <c r="AH309" t="s">
        <v>717</v>
      </c>
      <c r="AL309" t="s">
        <v>513</v>
      </c>
      <c r="AM309" t="s">
        <v>715</v>
      </c>
    </row>
    <row r="310" spans="3:39" x14ac:dyDescent="0.2">
      <c r="C310">
        <v>500000308</v>
      </c>
      <c r="E310" t="str">
        <f t="shared" si="22"/>
        <v>上野  竜輝(小6)</v>
      </c>
      <c r="F310" t="str">
        <f t="shared" si="24"/>
        <v>ｳｴﾉ ﾀﾂｷ</v>
      </c>
      <c r="G310" t="str">
        <f t="shared" si="23"/>
        <v>UENO Tatsuki(09)</v>
      </c>
      <c r="H310">
        <f t="shared" si="25"/>
        <v>1</v>
      </c>
      <c r="I310">
        <v>50</v>
      </c>
      <c r="J310">
        <f>IF(AC310="","500001",VLOOKUP(AC310,[2]shozoku!$A:$B,2,0))</f>
        <v>500062</v>
      </c>
      <c r="K310" t="str">
        <f>IF(AD310="","",VLOOKUP(AD310,[2]種目コード!$A:$B,2,0)&amp;IF(AF310="",""," "&amp;"0"&amp;AE310&amp;AF310&amp;AG310))</f>
        <v>00210</v>
      </c>
      <c r="L310" t="str">
        <f>IF(AH310="","",VLOOKUP(AH310,[2]種目コード!$A:$B,2,0)&amp;IF(AJ310="",""," "&amp;"0"&amp;AI310&amp;AJ310&amp;AK310))</f>
        <v>07310</v>
      </c>
      <c r="O310" t="s">
        <v>2294</v>
      </c>
      <c r="P310" t="s">
        <v>2295</v>
      </c>
      <c r="Q310" t="s">
        <v>2296</v>
      </c>
      <c r="R310" t="s">
        <v>1135</v>
      </c>
      <c r="S310" t="s">
        <v>2297</v>
      </c>
      <c r="T310" t="s">
        <v>1137</v>
      </c>
      <c r="U310" t="s">
        <v>508</v>
      </c>
      <c r="V310" t="s">
        <v>178</v>
      </c>
      <c r="W310" t="s">
        <v>573</v>
      </c>
      <c r="X310" t="s">
        <v>196</v>
      </c>
      <c r="Y310" t="s">
        <v>232</v>
      </c>
      <c r="Z310" t="s">
        <v>753</v>
      </c>
      <c r="AB310" t="s">
        <v>1982</v>
      </c>
      <c r="AC310" t="s">
        <v>2160</v>
      </c>
      <c r="AD310" t="s">
        <v>521</v>
      </c>
      <c r="AH310" t="s">
        <v>717</v>
      </c>
      <c r="AL310" t="s">
        <v>513</v>
      </c>
      <c r="AM310" t="s">
        <v>247</v>
      </c>
    </row>
    <row r="311" spans="3:39" x14ac:dyDescent="0.2">
      <c r="C311">
        <v>500000309</v>
      </c>
      <c r="E311" t="str">
        <f t="shared" si="22"/>
        <v>吉田  弘希(小6)</v>
      </c>
      <c r="F311" t="str">
        <f t="shared" si="24"/>
        <v>ﾖｼﾀﾞ ｺｳｷ</v>
      </c>
      <c r="G311" t="str">
        <f t="shared" si="23"/>
        <v>YOSHIDA Koki(09)</v>
      </c>
      <c r="H311">
        <f t="shared" si="25"/>
        <v>1</v>
      </c>
      <c r="I311">
        <v>50</v>
      </c>
      <c r="J311">
        <f>IF(AC311="","500001",VLOOKUP(AC311,[2]shozoku!$A:$B,2,0))</f>
        <v>500062</v>
      </c>
      <c r="K311" t="str">
        <f>IF(AD311="","",VLOOKUP(AD311,[2]種目コード!$A:$B,2,0)&amp;IF(AF311="",""," "&amp;"0"&amp;AE311&amp;AF311&amp;AG311))</f>
        <v>00210</v>
      </c>
      <c r="L311" t="str">
        <f>IF(AH311="","",VLOOKUP(AH311,[2]種目コード!$A:$B,2,0)&amp;IF(AJ311="",""," "&amp;"0"&amp;AI311&amp;AJ311&amp;AK311))</f>
        <v>07310</v>
      </c>
      <c r="O311" t="s">
        <v>1231</v>
      </c>
      <c r="P311" t="s">
        <v>2298</v>
      </c>
      <c r="Q311" t="s">
        <v>1260</v>
      </c>
      <c r="R311" t="s">
        <v>1251</v>
      </c>
      <c r="S311" t="s">
        <v>1235</v>
      </c>
      <c r="T311" t="s">
        <v>1253</v>
      </c>
      <c r="U311" t="s">
        <v>508</v>
      </c>
      <c r="V311" t="s">
        <v>178</v>
      </c>
      <c r="W311" t="s">
        <v>573</v>
      </c>
      <c r="X311" t="s">
        <v>232</v>
      </c>
      <c r="Y311" t="s">
        <v>285</v>
      </c>
      <c r="Z311" t="s">
        <v>753</v>
      </c>
      <c r="AB311" t="s">
        <v>1982</v>
      </c>
      <c r="AC311" t="s">
        <v>2160</v>
      </c>
      <c r="AD311" t="s">
        <v>521</v>
      </c>
      <c r="AH311" t="s">
        <v>717</v>
      </c>
      <c r="AL311" t="s">
        <v>513</v>
      </c>
      <c r="AM311" t="s">
        <v>247</v>
      </c>
    </row>
    <row r="312" spans="3:39" x14ac:dyDescent="0.2">
      <c r="C312">
        <v>500000310</v>
      </c>
      <c r="E312" t="str">
        <f t="shared" si="22"/>
        <v>廣川  颯亮(小6)</v>
      </c>
      <c r="F312" t="str">
        <f t="shared" si="24"/>
        <v>ﾋﾛｶﾜ ｿｳｽｹ</v>
      </c>
      <c r="G312" t="str">
        <f t="shared" si="23"/>
        <v>HIROKAWA Sosuke(09)</v>
      </c>
      <c r="H312">
        <f t="shared" si="25"/>
        <v>1</v>
      </c>
      <c r="I312">
        <v>50</v>
      </c>
      <c r="J312">
        <f>IF(AC312="","500001",VLOOKUP(AC312,[2]shozoku!$A:$B,2,0))</f>
        <v>500062</v>
      </c>
      <c r="K312" t="str">
        <f>IF(AD312="","",VLOOKUP(AD312,[2]種目コード!$A:$B,2,0)&amp;IF(AF312="",""," "&amp;"0"&amp;AE312&amp;AF312&amp;AG312))</f>
        <v>00210</v>
      </c>
      <c r="L312" t="str">
        <f>IF(AH312="","",VLOOKUP(AH312,[2]種目コード!$A:$B,2,0)&amp;IF(AJ312="",""," "&amp;"0"&amp;AI312&amp;AJ312&amp;AK312))</f>
        <v>07310</v>
      </c>
      <c r="O312" t="s">
        <v>2299</v>
      </c>
      <c r="P312" t="s">
        <v>2300</v>
      </c>
      <c r="Q312" t="s">
        <v>2301</v>
      </c>
      <c r="R312" t="s">
        <v>406</v>
      </c>
      <c r="S312" t="s">
        <v>2302</v>
      </c>
      <c r="T312" t="s">
        <v>2303</v>
      </c>
      <c r="U312" t="s">
        <v>508</v>
      </c>
      <c r="V312" t="s">
        <v>178</v>
      </c>
      <c r="W312" t="s">
        <v>573</v>
      </c>
      <c r="X312" t="s">
        <v>322</v>
      </c>
      <c r="Y312" t="s">
        <v>181</v>
      </c>
      <c r="Z312" t="s">
        <v>753</v>
      </c>
      <c r="AB312" t="s">
        <v>1982</v>
      </c>
      <c r="AC312" t="s">
        <v>2160</v>
      </c>
      <c r="AD312" t="s">
        <v>521</v>
      </c>
      <c r="AH312" t="s">
        <v>717</v>
      </c>
      <c r="AL312" t="s">
        <v>513</v>
      </c>
      <c r="AM312" t="s">
        <v>715</v>
      </c>
    </row>
    <row r="313" spans="3:39" x14ac:dyDescent="0.2">
      <c r="C313">
        <v>500000311</v>
      </c>
      <c r="E313" t="str">
        <f t="shared" si="22"/>
        <v>川崎  翔吾(小6)</v>
      </c>
      <c r="F313" t="str">
        <f t="shared" si="24"/>
        <v>ｶﾜｻｷ ｼｮｳｺﾞ</v>
      </c>
      <c r="G313" t="str">
        <f t="shared" si="23"/>
        <v>KAWASAKI Shogo(09)</v>
      </c>
      <c r="H313">
        <f t="shared" si="25"/>
        <v>1</v>
      </c>
      <c r="I313">
        <v>50</v>
      </c>
      <c r="J313">
        <f>IF(AC313="","500001",VLOOKUP(AC313,[2]shozoku!$A:$B,2,0))</f>
        <v>500062</v>
      </c>
      <c r="K313" t="str">
        <f>IF(AD313="","",VLOOKUP(AD313,[2]種目コード!$A:$B,2,0)&amp;IF(AF313="",""," "&amp;"0"&amp;AE313&amp;AF313&amp;AG313))</f>
        <v>00210</v>
      </c>
      <c r="L313" t="str">
        <f>IF(AH313="","",VLOOKUP(AH313,[2]種目コード!$A:$B,2,0)&amp;IF(AJ313="",""," "&amp;"0"&amp;AI313&amp;AJ313&amp;AK313))</f>
        <v>07310</v>
      </c>
      <c r="O313" t="s">
        <v>2304</v>
      </c>
      <c r="P313" t="s">
        <v>2305</v>
      </c>
      <c r="Q313" t="s">
        <v>2306</v>
      </c>
      <c r="R313" t="s">
        <v>2307</v>
      </c>
      <c r="S313" t="s">
        <v>2308</v>
      </c>
      <c r="T313" t="s">
        <v>2309</v>
      </c>
      <c r="U313" t="s">
        <v>508</v>
      </c>
      <c r="V313" t="s">
        <v>178</v>
      </c>
      <c r="W313" t="s">
        <v>573</v>
      </c>
      <c r="X313" t="s">
        <v>232</v>
      </c>
      <c r="Y313" t="s">
        <v>221</v>
      </c>
      <c r="Z313" t="s">
        <v>753</v>
      </c>
      <c r="AB313" t="s">
        <v>1982</v>
      </c>
      <c r="AC313" t="s">
        <v>2160</v>
      </c>
      <c r="AD313" t="s">
        <v>521</v>
      </c>
      <c r="AH313" t="s">
        <v>717</v>
      </c>
      <c r="AL313" t="s">
        <v>513</v>
      </c>
      <c r="AM313" t="s">
        <v>715</v>
      </c>
    </row>
    <row r="314" spans="3:39" x14ac:dyDescent="0.2">
      <c r="C314">
        <v>500000312</v>
      </c>
      <c r="E314" t="str">
        <f t="shared" si="22"/>
        <v>小山  凌矢(小5)</v>
      </c>
      <c r="F314" t="str">
        <f t="shared" si="24"/>
        <v>ｺﾔﾏ ﾘｮｳﾔ</v>
      </c>
      <c r="G314" t="str">
        <f t="shared" si="23"/>
        <v>KOYAMA Ryoya(10)</v>
      </c>
      <c r="H314">
        <f t="shared" si="25"/>
        <v>1</v>
      </c>
      <c r="I314">
        <v>50</v>
      </c>
      <c r="J314">
        <f>IF(AC314="","500001",VLOOKUP(AC314,[2]shozoku!$A:$B,2,0))</f>
        <v>500062</v>
      </c>
      <c r="K314" t="str">
        <f>IF(AD314="","",VLOOKUP(AD314,[2]種目コード!$A:$B,2,0)&amp;IF(AF314="",""," "&amp;"0"&amp;AE314&amp;AF314&amp;AG314))</f>
        <v>00210</v>
      </c>
      <c r="L314" t="str">
        <f>IF(AH314="","",VLOOKUP(AH314,[2]種目コード!$A:$B,2,0)&amp;IF(AJ314="",""," "&amp;"0"&amp;AI314&amp;AJ314&amp;AK314))</f>
        <v>00610</v>
      </c>
      <c r="O314" t="s">
        <v>2310</v>
      </c>
      <c r="P314" t="s">
        <v>2311</v>
      </c>
      <c r="Q314" t="s">
        <v>350</v>
      </c>
      <c r="R314" t="s">
        <v>1945</v>
      </c>
      <c r="S314" t="s">
        <v>2312</v>
      </c>
      <c r="T314" t="s">
        <v>2313</v>
      </c>
      <c r="U314" t="s">
        <v>508</v>
      </c>
      <c r="V314" t="s">
        <v>178</v>
      </c>
      <c r="W314" t="s">
        <v>714</v>
      </c>
      <c r="X314" t="s">
        <v>232</v>
      </c>
      <c r="Y314" t="s">
        <v>304</v>
      </c>
      <c r="Z314" t="s">
        <v>716</v>
      </c>
      <c r="AB314" t="s">
        <v>1982</v>
      </c>
      <c r="AC314" t="s">
        <v>2160</v>
      </c>
      <c r="AD314" t="s">
        <v>521</v>
      </c>
      <c r="AH314" t="s">
        <v>512</v>
      </c>
      <c r="AL314" t="s">
        <v>513</v>
      </c>
      <c r="AM314" t="s">
        <v>247</v>
      </c>
    </row>
    <row r="315" spans="3:39" x14ac:dyDescent="0.2">
      <c r="C315">
        <v>500000313</v>
      </c>
      <c r="E315" t="str">
        <f t="shared" si="22"/>
        <v>瀬川  駿(小5)</v>
      </c>
      <c r="F315" t="str">
        <f t="shared" si="24"/>
        <v>ｾｶﾞﾜ ｼｭﾝ</v>
      </c>
      <c r="G315" t="str">
        <f t="shared" si="23"/>
        <v>SEGAWA Shun(10)</v>
      </c>
      <c r="H315">
        <f t="shared" si="25"/>
        <v>1</v>
      </c>
      <c r="I315">
        <v>50</v>
      </c>
      <c r="J315">
        <f>IF(AC315="","500001",VLOOKUP(AC315,[2]shozoku!$A:$B,2,0))</f>
        <v>500062</v>
      </c>
      <c r="K315" t="str">
        <f>IF(AD315="","",VLOOKUP(AD315,[2]種目コード!$A:$B,2,0)&amp;IF(AF315="",""," "&amp;"0"&amp;AE315&amp;AF315&amp;AG315))</f>
        <v>00210</v>
      </c>
      <c r="L315" t="str">
        <f>IF(AH315="","",VLOOKUP(AH315,[2]種目コード!$A:$B,2,0)&amp;IF(AJ315="",""," "&amp;"0"&amp;AI315&amp;AJ315&amp;AK315))</f>
        <v>07310</v>
      </c>
      <c r="O315" t="s">
        <v>2314</v>
      </c>
      <c r="P315" t="s">
        <v>2315</v>
      </c>
      <c r="Q315" t="s">
        <v>2316</v>
      </c>
      <c r="R315" t="s">
        <v>2317</v>
      </c>
      <c r="S315" t="s">
        <v>2318</v>
      </c>
      <c r="T315" t="s">
        <v>2319</v>
      </c>
      <c r="U315" t="s">
        <v>508</v>
      </c>
      <c r="V315" t="s">
        <v>178</v>
      </c>
      <c r="W315" t="s">
        <v>714</v>
      </c>
      <c r="X315" t="s">
        <v>880</v>
      </c>
      <c r="Y315" t="s">
        <v>284</v>
      </c>
      <c r="Z315" t="s">
        <v>716</v>
      </c>
      <c r="AB315" t="s">
        <v>1982</v>
      </c>
      <c r="AC315" t="s">
        <v>2160</v>
      </c>
      <c r="AD315" t="s">
        <v>521</v>
      </c>
      <c r="AH315" t="s">
        <v>717</v>
      </c>
      <c r="AL315" t="s">
        <v>513</v>
      </c>
      <c r="AM315" t="s">
        <v>247</v>
      </c>
    </row>
    <row r="316" spans="3:39" x14ac:dyDescent="0.2">
      <c r="C316">
        <v>500000314</v>
      </c>
      <c r="E316" t="str">
        <f t="shared" si="22"/>
        <v>嶋津  海寿(小5)</v>
      </c>
      <c r="F316" t="str">
        <f t="shared" si="24"/>
        <v>ｼﾏﾂﾞ ﾐﾗｸ</v>
      </c>
      <c r="G316" t="str">
        <f t="shared" si="23"/>
        <v>SHIMAZU Miraku(10)</v>
      </c>
      <c r="H316">
        <f t="shared" si="25"/>
        <v>1</v>
      </c>
      <c r="I316">
        <v>50</v>
      </c>
      <c r="J316">
        <f>IF(AC316="","500001",VLOOKUP(AC316,[2]shozoku!$A:$B,2,0))</f>
        <v>500062</v>
      </c>
      <c r="K316" t="str">
        <f>IF(AD316="","",VLOOKUP(AD316,[2]種目コード!$A:$B,2,0)&amp;IF(AF316="",""," "&amp;"0"&amp;AE316&amp;AF316&amp;AG316))</f>
        <v>00210</v>
      </c>
      <c r="L316" t="str">
        <f>IF(AH316="","",VLOOKUP(AH316,[2]種目コード!$A:$B,2,0)&amp;IF(AJ316="",""," "&amp;"0"&amp;AI316&amp;AJ316&amp;AK316))</f>
        <v>00610</v>
      </c>
      <c r="O316" t="s">
        <v>2320</v>
      </c>
      <c r="P316" t="s">
        <v>2321</v>
      </c>
      <c r="Q316" t="s">
        <v>2174</v>
      </c>
      <c r="R316" t="s">
        <v>2322</v>
      </c>
      <c r="S316" t="s">
        <v>2176</v>
      </c>
      <c r="T316" t="s">
        <v>2323</v>
      </c>
      <c r="U316" t="s">
        <v>508</v>
      </c>
      <c r="V316" t="s">
        <v>178</v>
      </c>
      <c r="W316" t="s">
        <v>714</v>
      </c>
      <c r="X316" t="s">
        <v>284</v>
      </c>
      <c r="Y316" t="s">
        <v>701</v>
      </c>
      <c r="Z316" t="s">
        <v>716</v>
      </c>
      <c r="AB316" t="s">
        <v>1982</v>
      </c>
      <c r="AC316" t="s">
        <v>2160</v>
      </c>
      <c r="AD316" t="s">
        <v>521</v>
      </c>
      <c r="AH316" t="s">
        <v>512</v>
      </c>
      <c r="AL316" t="s">
        <v>513</v>
      </c>
      <c r="AM316" t="s">
        <v>715</v>
      </c>
    </row>
    <row r="317" spans="3:39" x14ac:dyDescent="0.2">
      <c r="C317">
        <v>500000315</v>
      </c>
      <c r="E317" t="str">
        <f t="shared" si="22"/>
        <v>前澤  樹希(小5)</v>
      </c>
      <c r="F317" t="str">
        <f t="shared" si="24"/>
        <v>ﾏｴｻﾞﾜ ｲﾂｷ</v>
      </c>
      <c r="G317" t="str">
        <f t="shared" si="23"/>
        <v>MAEZAWA Itsuki(10)</v>
      </c>
      <c r="H317">
        <f t="shared" si="25"/>
        <v>1</v>
      </c>
      <c r="I317">
        <v>50</v>
      </c>
      <c r="J317">
        <f>IF(AC317="","500001",VLOOKUP(AC317,[2]shozoku!$A:$B,2,0))</f>
        <v>500062</v>
      </c>
      <c r="K317" t="str">
        <f>IF(AD317="","",VLOOKUP(AD317,[2]種目コード!$A:$B,2,0)&amp;IF(AF317="",""," "&amp;"0"&amp;AE317&amp;AF317&amp;AG317))</f>
        <v>00210</v>
      </c>
      <c r="L317" t="str">
        <f>IF(AH317="","",VLOOKUP(AH317,[2]種目コード!$A:$B,2,0)&amp;IF(AJ317="",""," "&amp;"0"&amp;AI317&amp;AJ317&amp;AK317))</f>
        <v>07310</v>
      </c>
      <c r="O317" t="s">
        <v>2324</v>
      </c>
      <c r="P317" t="s">
        <v>2325</v>
      </c>
      <c r="Q317" t="s">
        <v>2326</v>
      </c>
      <c r="R317" t="s">
        <v>1388</v>
      </c>
      <c r="S317" t="s">
        <v>2327</v>
      </c>
      <c r="T317" t="s">
        <v>2328</v>
      </c>
      <c r="U317" t="s">
        <v>508</v>
      </c>
      <c r="V317" t="s">
        <v>178</v>
      </c>
      <c r="W317" t="s">
        <v>714</v>
      </c>
      <c r="X317" t="s">
        <v>232</v>
      </c>
      <c r="Y317" t="s">
        <v>236</v>
      </c>
      <c r="Z317" t="s">
        <v>716</v>
      </c>
      <c r="AB317" t="s">
        <v>1982</v>
      </c>
      <c r="AC317" t="s">
        <v>2160</v>
      </c>
      <c r="AD317" t="s">
        <v>521</v>
      </c>
      <c r="AH317" t="s">
        <v>717</v>
      </c>
      <c r="AL317" t="s">
        <v>513</v>
      </c>
      <c r="AM317" t="s">
        <v>715</v>
      </c>
    </row>
    <row r="318" spans="3:39" x14ac:dyDescent="0.2">
      <c r="C318">
        <v>500000316</v>
      </c>
      <c r="E318" t="str">
        <f t="shared" si="22"/>
        <v>鈴木  朝日(小5)</v>
      </c>
      <c r="F318" t="str">
        <f t="shared" si="24"/>
        <v>ｽｽﾞｷ ｱｻﾋ</v>
      </c>
      <c r="G318" t="str">
        <f t="shared" si="23"/>
        <v>SUZUKI Asahi(11)</v>
      </c>
      <c r="H318">
        <f t="shared" si="25"/>
        <v>1</v>
      </c>
      <c r="I318">
        <v>50</v>
      </c>
      <c r="J318">
        <f>IF(AC318="","500001",VLOOKUP(AC318,[2]shozoku!$A:$B,2,0))</f>
        <v>500062</v>
      </c>
      <c r="K318" t="str">
        <f>IF(AD318="","",VLOOKUP(AD318,[2]種目コード!$A:$B,2,0)&amp;IF(AF318="",""," "&amp;"0"&amp;AE318&amp;AF318&amp;AG318))</f>
        <v>00210</v>
      </c>
      <c r="L318" t="str">
        <f>IF(AH318="","",VLOOKUP(AH318,[2]種目コード!$A:$B,2,0)&amp;IF(AJ318="",""," "&amp;"0"&amp;AI318&amp;AJ318&amp;AK318))</f>
        <v>07310</v>
      </c>
      <c r="O318" t="s">
        <v>2329</v>
      </c>
      <c r="P318" t="s">
        <v>2330</v>
      </c>
      <c r="Q318" t="s">
        <v>412</v>
      </c>
      <c r="R318" t="s">
        <v>2331</v>
      </c>
      <c r="S318" t="s">
        <v>2279</v>
      </c>
      <c r="T318" t="s">
        <v>2332</v>
      </c>
      <c r="U318" t="s">
        <v>508</v>
      </c>
      <c r="V318" t="s">
        <v>178</v>
      </c>
      <c r="W318" t="s">
        <v>509</v>
      </c>
      <c r="X318" t="s">
        <v>499</v>
      </c>
      <c r="Y318" t="s">
        <v>701</v>
      </c>
      <c r="Z318" t="s">
        <v>716</v>
      </c>
      <c r="AB318" t="s">
        <v>1982</v>
      </c>
      <c r="AC318" t="s">
        <v>2160</v>
      </c>
      <c r="AD318" t="s">
        <v>521</v>
      </c>
      <c r="AH318" t="s">
        <v>717</v>
      </c>
      <c r="AL318" t="s">
        <v>513</v>
      </c>
      <c r="AM318" t="s">
        <v>247</v>
      </c>
    </row>
    <row r="319" spans="3:39" x14ac:dyDescent="0.2">
      <c r="C319">
        <v>500000317</v>
      </c>
      <c r="E319" t="str">
        <f t="shared" si="22"/>
        <v>岡本  吉平(小5)</v>
      </c>
      <c r="F319" t="str">
        <f t="shared" si="24"/>
        <v>ｵｶﾓﾄ ｷｯﾍﾟｲ</v>
      </c>
      <c r="G319" t="str">
        <f t="shared" si="23"/>
        <v>OKAMOTO Kippei(11)</v>
      </c>
      <c r="H319">
        <f t="shared" si="25"/>
        <v>1</v>
      </c>
      <c r="I319">
        <v>50</v>
      </c>
      <c r="J319">
        <f>IF(AC319="","500001",VLOOKUP(AC319,[2]shozoku!$A:$B,2,0))</f>
        <v>500062</v>
      </c>
      <c r="K319" t="str">
        <f>IF(AD319="","",VLOOKUP(AD319,[2]種目コード!$A:$B,2,0)&amp;IF(AF319="",""," "&amp;"0"&amp;AE319&amp;AF319&amp;AG319))</f>
        <v>00210</v>
      </c>
      <c r="L319" t="str">
        <f>IF(AH319="","",VLOOKUP(AH319,[2]種目コード!$A:$B,2,0)&amp;IF(AJ319="",""," "&amp;"0"&amp;AI319&amp;AJ319&amp;AK319))</f>
        <v>00610</v>
      </c>
      <c r="O319" t="s">
        <v>2333</v>
      </c>
      <c r="P319" t="s">
        <v>2334</v>
      </c>
      <c r="Q319" t="s">
        <v>2335</v>
      </c>
      <c r="R319" t="s">
        <v>2336</v>
      </c>
      <c r="S319" t="s">
        <v>2337</v>
      </c>
      <c r="T319" t="s">
        <v>2338</v>
      </c>
      <c r="U319" t="s">
        <v>508</v>
      </c>
      <c r="V319" t="s">
        <v>178</v>
      </c>
      <c r="W319" t="s">
        <v>509</v>
      </c>
      <c r="X319" t="s">
        <v>499</v>
      </c>
      <c r="Y319" t="s">
        <v>221</v>
      </c>
      <c r="Z319" t="s">
        <v>716</v>
      </c>
      <c r="AB319" t="s">
        <v>1982</v>
      </c>
      <c r="AC319" t="s">
        <v>2160</v>
      </c>
      <c r="AD319" t="s">
        <v>521</v>
      </c>
      <c r="AH319" t="s">
        <v>512</v>
      </c>
    </row>
    <row r="320" spans="3:39" x14ac:dyDescent="0.2">
      <c r="C320">
        <v>500000318</v>
      </c>
      <c r="E320" t="str">
        <f t="shared" si="22"/>
        <v>齋藤  優(小5)</v>
      </c>
      <c r="F320" t="str">
        <f t="shared" si="24"/>
        <v>ｻｲﾄｳ ﾕｳ</v>
      </c>
      <c r="G320" t="str">
        <f t="shared" si="23"/>
        <v>SAITO Yu(10)</v>
      </c>
      <c r="H320">
        <f t="shared" si="25"/>
        <v>1</v>
      </c>
      <c r="I320">
        <v>50</v>
      </c>
      <c r="J320">
        <f>IF(AC320="","500001",VLOOKUP(AC320,[2]shozoku!$A:$B,2,0))</f>
        <v>500062</v>
      </c>
      <c r="K320" t="str">
        <f>IF(AD320="","",VLOOKUP(AD320,[2]種目コード!$A:$B,2,0)&amp;IF(AF320="",""," "&amp;"0"&amp;AE320&amp;AF320&amp;AG320))</f>
        <v>00210</v>
      </c>
      <c r="L320" t="str">
        <f>IF(AH320="","",VLOOKUP(AH320,[2]種目コード!$A:$B,2,0)&amp;IF(AJ320="",""," "&amp;"0"&amp;AI320&amp;AJ320&amp;AK320))</f>
        <v>00610</v>
      </c>
      <c r="O320" t="s">
        <v>1132</v>
      </c>
      <c r="P320" t="s">
        <v>2339</v>
      </c>
      <c r="Q320" t="s">
        <v>1134</v>
      </c>
      <c r="R320" t="s">
        <v>2340</v>
      </c>
      <c r="S320" t="s">
        <v>2341</v>
      </c>
      <c r="T320" t="s">
        <v>2342</v>
      </c>
      <c r="U320" t="s">
        <v>508</v>
      </c>
      <c r="V320" t="s">
        <v>178</v>
      </c>
      <c r="W320" t="s">
        <v>714</v>
      </c>
      <c r="X320" t="s">
        <v>181</v>
      </c>
      <c r="Y320" t="s">
        <v>655</v>
      </c>
      <c r="Z320" t="s">
        <v>716</v>
      </c>
      <c r="AB320" t="s">
        <v>1982</v>
      </c>
      <c r="AC320" t="s">
        <v>2160</v>
      </c>
      <c r="AD320" t="s">
        <v>521</v>
      </c>
      <c r="AH320" t="s">
        <v>512</v>
      </c>
    </row>
    <row r="321" spans="3:39" x14ac:dyDescent="0.2">
      <c r="C321">
        <v>500000319</v>
      </c>
      <c r="E321" t="str">
        <f t="shared" si="22"/>
        <v>播磨  虎太郎(小5)</v>
      </c>
      <c r="F321" t="str">
        <f t="shared" si="24"/>
        <v>ﾊﾘﾏ ｺﾀﾛｳ</v>
      </c>
      <c r="G321" t="str">
        <f t="shared" si="23"/>
        <v>HARIMA Kotaro(10)</v>
      </c>
      <c r="H321">
        <f t="shared" si="25"/>
        <v>1</v>
      </c>
      <c r="I321">
        <v>50</v>
      </c>
      <c r="J321">
        <f>IF(AC321="","500001",VLOOKUP(AC321,[2]shozoku!$A:$B,2,0))</f>
        <v>500062</v>
      </c>
      <c r="K321" t="str">
        <f>IF(AD321="","",VLOOKUP(AD321,[2]種目コード!$A:$B,2,0)&amp;IF(AF321="",""," "&amp;"0"&amp;AE321&amp;AF321&amp;AG321))</f>
        <v>00210</v>
      </c>
      <c r="L321" t="str">
        <f>IF(AH321="","",VLOOKUP(AH321,[2]種目コード!$A:$B,2,0)&amp;IF(AJ321="",""," "&amp;"0"&amp;AI321&amp;AJ321&amp;AK321))</f>
        <v>07310</v>
      </c>
      <c r="O321" t="s">
        <v>2343</v>
      </c>
      <c r="P321" t="s">
        <v>2344</v>
      </c>
      <c r="Q321" t="s">
        <v>2345</v>
      </c>
      <c r="R321" t="s">
        <v>2346</v>
      </c>
      <c r="S321" t="s">
        <v>2347</v>
      </c>
      <c r="T321" t="s">
        <v>2348</v>
      </c>
      <c r="U321" t="s">
        <v>508</v>
      </c>
      <c r="V321" t="s">
        <v>178</v>
      </c>
      <c r="W321" t="s">
        <v>714</v>
      </c>
      <c r="X321" t="s">
        <v>232</v>
      </c>
      <c r="Y321" t="s">
        <v>304</v>
      </c>
      <c r="Z321" t="s">
        <v>716</v>
      </c>
      <c r="AB321" t="s">
        <v>1982</v>
      </c>
      <c r="AC321" t="s">
        <v>2160</v>
      </c>
      <c r="AD321" t="s">
        <v>521</v>
      </c>
      <c r="AH321" t="s">
        <v>717</v>
      </c>
      <c r="AL321" t="s">
        <v>513</v>
      </c>
      <c r="AM321" t="s">
        <v>247</v>
      </c>
    </row>
    <row r="322" spans="3:39" x14ac:dyDescent="0.2">
      <c r="C322">
        <v>500000320</v>
      </c>
      <c r="E322" t="str">
        <f t="shared" si="22"/>
        <v>門脇  蓮(小4)</v>
      </c>
      <c r="F322" t="str">
        <f t="shared" si="24"/>
        <v>ｶﾄﾞﾜｷ ﾚﾝ</v>
      </c>
      <c r="G322" t="str">
        <f t="shared" si="23"/>
        <v>KADOWAKI Ren(11)</v>
      </c>
      <c r="H322">
        <f t="shared" si="25"/>
        <v>1</v>
      </c>
      <c r="I322">
        <v>50</v>
      </c>
      <c r="J322">
        <f>IF(AC322="","500001",VLOOKUP(AC322,[2]shozoku!$A:$B,2,0))</f>
        <v>500062</v>
      </c>
      <c r="K322" t="str">
        <f>IF(AD322="","",VLOOKUP(AD322,[2]種目コード!$A:$B,2,0)&amp;IF(AF322="",""," "&amp;"0"&amp;AE322&amp;AF322&amp;AG322))</f>
        <v>00210</v>
      </c>
      <c r="L322" t="str">
        <f>IF(AH322="","",VLOOKUP(AH322,[2]種目コード!$A:$B,2,0)&amp;IF(AJ322="",""," "&amp;"0"&amp;AI322&amp;AJ322&amp;AK322))</f>
        <v>07310</v>
      </c>
      <c r="O322" t="s">
        <v>2349</v>
      </c>
      <c r="P322" t="s">
        <v>2350</v>
      </c>
      <c r="Q322" t="s">
        <v>1275</v>
      </c>
      <c r="R322" t="s">
        <v>2351</v>
      </c>
      <c r="S322" t="s">
        <v>2352</v>
      </c>
      <c r="T322" t="s">
        <v>2353</v>
      </c>
      <c r="U322" t="s">
        <v>508</v>
      </c>
      <c r="V322" t="s">
        <v>178</v>
      </c>
      <c r="W322" t="s">
        <v>509</v>
      </c>
      <c r="X322" t="s">
        <v>585</v>
      </c>
      <c r="Y322" t="s">
        <v>542</v>
      </c>
      <c r="Z322" t="s">
        <v>510</v>
      </c>
      <c r="AB322" t="s">
        <v>1982</v>
      </c>
      <c r="AC322" t="s">
        <v>2160</v>
      </c>
      <c r="AD322" t="s">
        <v>521</v>
      </c>
      <c r="AH322" t="s">
        <v>717</v>
      </c>
      <c r="AL322" t="s">
        <v>513</v>
      </c>
      <c r="AM322" t="s">
        <v>311</v>
      </c>
    </row>
    <row r="323" spans="3:39" x14ac:dyDescent="0.2">
      <c r="C323">
        <v>500000321</v>
      </c>
      <c r="E323" t="str">
        <f t="shared" ref="E323:E386" si="26">ASC(O323&amp;"  "&amp;P323&amp;IF(Z323="","","("&amp;Z323&amp;")"))</f>
        <v>高橋  奏(小4)</v>
      </c>
      <c r="F323" t="str">
        <f t="shared" si="24"/>
        <v>ﾀｶﾊｼ ｶﾅﾃﾞ</v>
      </c>
      <c r="G323" t="str">
        <f t="shared" ref="G323:G386" si="27">ASC(UPPER(S323)&amp;" "&amp;PROPER(T323))&amp;"("&amp;RIGHT(W323,2)&amp;")"</f>
        <v>TAKAHASHI Kanade(11)</v>
      </c>
      <c r="H323">
        <f t="shared" si="25"/>
        <v>1</v>
      </c>
      <c r="I323">
        <v>50</v>
      </c>
      <c r="J323">
        <f>IF(AC323="","500001",VLOOKUP(AC323,[2]shozoku!$A:$B,2,0))</f>
        <v>500062</v>
      </c>
      <c r="K323" t="str">
        <f>IF(AD323="","",VLOOKUP(AD323,[2]種目コード!$A:$B,2,0)&amp;IF(AF323="",""," "&amp;"0"&amp;AE323&amp;AF323&amp;AG323))</f>
        <v>00210</v>
      </c>
      <c r="L323" t="str">
        <f>IF(AH323="","",VLOOKUP(AH323,[2]種目コード!$A:$B,2,0)&amp;IF(AJ323="",""," "&amp;"0"&amp;AI323&amp;AJ323&amp;AK323))</f>
        <v>07310</v>
      </c>
      <c r="O323" t="s">
        <v>2354</v>
      </c>
      <c r="P323" t="s">
        <v>2355</v>
      </c>
      <c r="Q323" t="s">
        <v>2356</v>
      </c>
      <c r="R323" t="s">
        <v>2357</v>
      </c>
      <c r="S323" t="s">
        <v>2358</v>
      </c>
      <c r="T323" t="s">
        <v>2359</v>
      </c>
      <c r="U323" t="s">
        <v>508</v>
      </c>
      <c r="V323" t="s">
        <v>178</v>
      </c>
      <c r="W323" t="s">
        <v>509</v>
      </c>
      <c r="X323" t="s">
        <v>880</v>
      </c>
      <c r="Y323" t="s">
        <v>537</v>
      </c>
      <c r="Z323" t="s">
        <v>510</v>
      </c>
      <c r="AB323" t="s">
        <v>1982</v>
      </c>
      <c r="AC323" t="s">
        <v>2160</v>
      </c>
      <c r="AD323" t="s">
        <v>521</v>
      </c>
      <c r="AH323" t="s">
        <v>717</v>
      </c>
      <c r="AL323" t="s">
        <v>513</v>
      </c>
      <c r="AM323" t="s">
        <v>311</v>
      </c>
    </row>
    <row r="324" spans="3:39" x14ac:dyDescent="0.2">
      <c r="C324">
        <v>500000322</v>
      </c>
      <c r="E324" t="str">
        <f t="shared" si="26"/>
        <v>谷田  尚揮(小4)</v>
      </c>
      <c r="F324" t="str">
        <f t="shared" si="24"/>
        <v>ﾀﾆﾀﾞ ﾋｻｷ</v>
      </c>
      <c r="G324" t="str">
        <f t="shared" si="27"/>
        <v>TANIDA Hisaki(12)</v>
      </c>
      <c r="H324">
        <f t="shared" si="25"/>
        <v>1</v>
      </c>
      <c r="I324">
        <v>50</v>
      </c>
      <c r="J324">
        <f>IF(AC324="","500001",VLOOKUP(AC324,[2]shozoku!$A:$B,2,0))</f>
        <v>500062</v>
      </c>
      <c r="K324" t="str">
        <f>IF(AD324="","",VLOOKUP(AD324,[2]種目コード!$A:$B,2,0)&amp;IF(AF324="",""," "&amp;"0"&amp;AE324&amp;AF324&amp;AG324))</f>
        <v>00210</v>
      </c>
      <c r="L324" t="str">
        <f>IF(AH324="","",VLOOKUP(AH324,[2]種目コード!$A:$B,2,0)&amp;IF(AJ324="",""," "&amp;"0"&amp;AI324&amp;AJ324&amp;AK324))</f>
        <v>00610</v>
      </c>
      <c r="O324" t="s">
        <v>2360</v>
      </c>
      <c r="P324" t="s">
        <v>2361</v>
      </c>
      <c r="Q324" t="s">
        <v>2362</v>
      </c>
      <c r="R324" t="s">
        <v>2363</v>
      </c>
      <c r="S324" t="s">
        <v>2364</v>
      </c>
      <c r="T324" t="s">
        <v>2365</v>
      </c>
      <c r="U324" t="s">
        <v>508</v>
      </c>
      <c r="V324" t="s">
        <v>178</v>
      </c>
      <c r="W324" t="s">
        <v>529</v>
      </c>
      <c r="X324" t="s">
        <v>295</v>
      </c>
      <c r="Y324" t="s">
        <v>497</v>
      </c>
      <c r="Z324" t="s">
        <v>510</v>
      </c>
      <c r="AB324" t="s">
        <v>1982</v>
      </c>
      <c r="AC324" t="s">
        <v>2160</v>
      </c>
      <c r="AD324" t="s">
        <v>521</v>
      </c>
      <c r="AH324" t="s">
        <v>512</v>
      </c>
      <c r="AL324" t="s">
        <v>513</v>
      </c>
      <c r="AM324" t="s">
        <v>311</v>
      </c>
    </row>
    <row r="325" spans="3:39" x14ac:dyDescent="0.2">
      <c r="C325">
        <v>500000323</v>
      </c>
      <c r="E325" t="str">
        <f t="shared" si="26"/>
        <v>藤本  航輔(小4)</v>
      </c>
      <c r="F325" t="str">
        <f t="shared" si="24"/>
        <v>ﾌｼﾞﾓﾄ ｺｳｽｹ</v>
      </c>
      <c r="G325" t="str">
        <f t="shared" si="27"/>
        <v>FUJIMOTO Kosuke(11)</v>
      </c>
      <c r="H325">
        <f t="shared" si="25"/>
        <v>1</v>
      </c>
      <c r="I325">
        <v>50</v>
      </c>
      <c r="J325">
        <f>IF(AC325="","500001",VLOOKUP(AC325,[2]shozoku!$A:$B,2,0))</f>
        <v>500062</v>
      </c>
      <c r="K325" t="str">
        <f>IF(AD325="","",VLOOKUP(AD325,[2]種目コード!$A:$B,2,0)&amp;IF(AF325="",""," "&amp;"0"&amp;AE325&amp;AF325&amp;AG325))</f>
        <v>00210</v>
      </c>
      <c r="L325" t="str">
        <f>IF(AH325="","",VLOOKUP(AH325,[2]種目コード!$A:$B,2,0)&amp;IF(AJ325="",""," "&amp;"0"&amp;AI325&amp;AJ325&amp;AK325))</f>
        <v>07310</v>
      </c>
      <c r="O325" t="s">
        <v>2366</v>
      </c>
      <c r="P325" t="s">
        <v>2367</v>
      </c>
      <c r="Q325" t="s">
        <v>2368</v>
      </c>
      <c r="R325" t="s">
        <v>1927</v>
      </c>
      <c r="S325" t="s">
        <v>2369</v>
      </c>
      <c r="T325" t="s">
        <v>1929</v>
      </c>
      <c r="U325" t="s">
        <v>508</v>
      </c>
      <c r="V325" t="s">
        <v>178</v>
      </c>
      <c r="W325" t="s">
        <v>509</v>
      </c>
      <c r="X325" t="s">
        <v>275</v>
      </c>
      <c r="Y325" t="s">
        <v>648</v>
      </c>
      <c r="Z325" t="s">
        <v>510</v>
      </c>
      <c r="AB325" t="s">
        <v>1982</v>
      </c>
      <c r="AC325" t="s">
        <v>2160</v>
      </c>
      <c r="AD325" t="s">
        <v>521</v>
      </c>
      <c r="AH325" t="s">
        <v>717</v>
      </c>
      <c r="AL325" t="s">
        <v>513</v>
      </c>
      <c r="AM325" t="s">
        <v>311</v>
      </c>
    </row>
    <row r="326" spans="3:39" x14ac:dyDescent="0.2">
      <c r="C326">
        <v>500000324</v>
      </c>
      <c r="E326" t="str">
        <f t="shared" si="26"/>
        <v>小田  督士(小4)</v>
      </c>
      <c r="F326" t="str">
        <f t="shared" si="24"/>
        <v>ｺﾀﾞ ﾄｸｼ</v>
      </c>
      <c r="G326" t="str">
        <f t="shared" si="27"/>
        <v>KODA Tokushi(11)</v>
      </c>
      <c r="H326">
        <f t="shared" si="25"/>
        <v>1</v>
      </c>
      <c r="I326">
        <v>50</v>
      </c>
      <c r="J326">
        <f>IF(AC326="","500001",VLOOKUP(AC326,[2]shozoku!$A:$B,2,0))</f>
        <v>500062</v>
      </c>
      <c r="K326" t="str">
        <f>IF(AD326="","",VLOOKUP(AD326,[2]種目コード!$A:$B,2,0)&amp;IF(AF326="",""," "&amp;"0"&amp;AE326&amp;AF326&amp;AG326))</f>
        <v>00210</v>
      </c>
      <c r="L326" t="str">
        <f>IF(AH326="","",VLOOKUP(AH326,[2]種目コード!$A:$B,2,0)&amp;IF(AJ326="",""," "&amp;"0"&amp;AI326&amp;AJ326&amp;AK326))</f>
        <v>00610</v>
      </c>
      <c r="O326" t="s">
        <v>2370</v>
      </c>
      <c r="P326" t="s">
        <v>2371</v>
      </c>
      <c r="Q326" t="s">
        <v>2372</v>
      </c>
      <c r="R326" t="s">
        <v>2373</v>
      </c>
      <c r="S326" t="s">
        <v>2374</v>
      </c>
      <c r="T326" t="s">
        <v>2375</v>
      </c>
      <c r="U326" t="s">
        <v>508</v>
      </c>
      <c r="V326" t="s">
        <v>178</v>
      </c>
      <c r="W326" t="s">
        <v>509</v>
      </c>
      <c r="X326" t="s">
        <v>284</v>
      </c>
      <c r="Y326" t="s">
        <v>284</v>
      </c>
      <c r="Z326" t="s">
        <v>510</v>
      </c>
      <c r="AB326" t="s">
        <v>1982</v>
      </c>
      <c r="AC326" t="s">
        <v>2160</v>
      </c>
      <c r="AD326" t="s">
        <v>521</v>
      </c>
      <c r="AH326" t="s">
        <v>512</v>
      </c>
      <c r="AL326" t="s">
        <v>513</v>
      </c>
      <c r="AM326" t="s">
        <v>311</v>
      </c>
    </row>
    <row r="327" spans="3:39" x14ac:dyDescent="0.2">
      <c r="C327">
        <v>500000325</v>
      </c>
      <c r="E327" t="str">
        <f t="shared" si="26"/>
        <v>藤本  賢慎(小3)</v>
      </c>
      <c r="F327" t="str">
        <f t="shared" si="24"/>
        <v>ﾌｼﾞﾓﾄ ｹﾝｼﾝ</v>
      </c>
      <c r="G327" t="str">
        <f t="shared" si="27"/>
        <v>FUJIMOTO Kenshin(13)</v>
      </c>
      <c r="H327">
        <f t="shared" si="25"/>
        <v>1</v>
      </c>
      <c r="I327">
        <v>50</v>
      </c>
      <c r="J327">
        <f>IF(AC327="","500001",VLOOKUP(AC327,[2]shozoku!$A:$B,2,0))</f>
        <v>500062</v>
      </c>
      <c r="K327" t="str">
        <f>IF(AD327="","",VLOOKUP(AD327,[2]種目コード!$A:$B,2,0)&amp;IF(AF327="",""," "&amp;"0"&amp;AE327&amp;AF327&amp;AG327))</f>
        <v>00100</v>
      </c>
      <c r="L327" t="str">
        <f>IF(AH327="","",VLOOKUP(AH327,[2]種目コード!$A:$B,2,0)&amp;IF(AJ327="",""," "&amp;"0"&amp;AI327&amp;AJ327&amp;AK327))</f>
        <v/>
      </c>
      <c r="O327" t="s">
        <v>2366</v>
      </c>
      <c r="P327" t="s">
        <v>2376</v>
      </c>
      <c r="Q327" t="s">
        <v>2368</v>
      </c>
      <c r="R327" t="s">
        <v>2377</v>
      </c>
      <c r="S327" t="s">
        <v>2369</v>
      </c>
      <c r="T327" t="s">
        <v>2378</v>
      </c>
      <c r="U327" t="s">
        <v>508</v>
      </c>
      <c r="V327" t="s">
        <v>178</v>
      </c>
      <c r="W327" t="s">
        <v>541</v>
      </c>
      <c r="X327" t="s">
        <v>499</v>
      </c>
      <c r="Y327" t="s">
        <v>221</v>
      </c>
      <c r="Z327" t="s">
        <v>530</v>
      </c>
      <c r="AB327" t="s">
        <v>1982</v>
      </c>
      <c r="AC327" t="s">
        <v>2160</v>
      </c>
      <c r="AD327" t="s">
        <v>0</v>
      </c>
    </row>
    <row r="328" spans="3:39" x14ac:dyDescent="0.2">
      <c r="C328">
        <v>500000326</v>
      </c>
      <c r="E328" t="str">
        <f t="shared" si="26"/>
        <v>吉田  幹太(小2)</v>
      </c>
      <c r="F328" t="str">
        <f t="shared" si="24"/>
        <v>ﾖｼﾀﾞ ｶﾝﾀ</v>
      </c>
      <c r="G328" t="str">
        <f t="shared" si="27"/>
        <v>YOSHIDA Kanta(13)</v>
      </c>
      <c r="H328">
        <f t="shared" si="25"/>
        <v>1</v>
      </c>
      <c r="I328">
        <v>50</v>
      </c>
      <c r="J328">
        <f>IF(AC328="","500001",VLOOKUP(AC328,[2]shozoku!$A:$B,2,0))</f>
        <v>500062</v>
      </c>
      <c r="K328" t="str">
        <f>IF(AD328="","",VLOOKUP(AD328,[2]種目コード!$A:$B,2,0)&amp;IF(AF328="",""," "&amp;"0"&amp;AE328&amp;AF328&amp;AG328))</f>
        <v>00100</v>
      </c>
      <c r="L328" t="str">
        <f>IF(AH328="","",VLOOKUP(AH328,[2]種目コード!$A:$B,2,0)&amp;IF(AJ328="",""," "&amp;"0"&amp;AI328&amp;AJ328&amp;AK328))</f>
        <v/>
      </c>
      <c r="O328" t="s">
        <v>1231</v>
      </c>
      <c r="P328" t="s">
        <v>2379</v>
      </c>
      <c r="Q328" t="s">
        <v>1260</v>
      </c>
      <c r="R328" t="s">
        <v>1293</v>
      </c>
      <c r="S328" t="s">
        <v>1235</v>
      </c>
      <c r="T328" t="s">
        <v>1295</v>
      </c>
      <c r="U328" t="s">
        <v>508</v>
      </c>
      <c r="V328" t="s">
        <v>178</v>
      </c>
      <c r="W328" t="s">
        <v>541</v>
      </c>
      <c r="X328" t="s">
        <v>322</v>
      </c>
      <c r="Y328" t="s">
        <v>236</v>
      </c>
      <c r="Z328" t="s">
        <v>543</v>
      </c>
      <c r="AB328" t="s">
        <v>1982</v>
      </c>
      <c r="AC328" t="s">
        <v>2160</v>
      </c>
      <c r="AD328" t="s">
        <v>0</v>
      </c>
    </row>
    <row r="329" spans="3:39" x14ac:dyDescent="0.2">
      <c r="C329">
        <v>500000327</v>
      </c>
      <c r="E329" t="str">
        <f t="shared" si="26"/>
        <v>松平  咲空(小6)</v>
      </c>
      <c r="F329" t="str">
        <f t="shared" si="24"/>
        <v>ﾏﾂﾀﾞｲﾗ ｻｸﾗ</v>
      </c>
      <c r="G329" t="str">
        <f t="shared" si="27"/>
        <v>MATSUDAIRA Sakura(09)</v>
      </c>
      <c r="H329">
        <f t="shared" si="25"/>
        <v>2</v>
      </c>
      <c r="I329">
        <v>50</v>
      </c>
      <c r="J329">
        <f>IF(AC329="","500001",VLOOKUP(AC329,[2]shozoku!$A:$B,2,0))</f>
        <v>500062</v>
      </c>
      <c r="K329" t="str">
        <f>IF(AD329="","",VLOOKUP(AD329,[2]種目コード!$A:$B,2,0)&amp;IF(AF329="",""," "&amp;"0"&amp;AE329&amp;AF329&amp;AG329))</f>
        <v>00210</v>
      </c>
      <c r="L329" t="str">
        <f>IF(AH329="","",VLOOKUP(AH329,[2]種目コード!$A:$B,2,0)&amp;IF(AJ329="",""," "&amp;"0"&amp;AI329&amp;AJ329&amp;AK329))</f>
        <v>07310</v>
      </c>
      <c r="O329" t="s">
        <v>2380</v>
      </c>
      <c r="P329" t="s">
        <v>2381</v>
      </c>
      <c r="Q329" t="s">
        <v>2382</v>
      </c>
      <c r="R329" t="s">
        <v>2383</v>
      </c>
      <c r="S329" t="s">
        <v>2384</v>
      </c>
      <c r="T329" t="s">
        <v>2385</v>
      </c>
      <c r="U329" t="s">
        <v>508</v>
      </c>
      <c r="V329" t="s">
        <v>433</v>
      </c>
      <c r="W329">
        <v>2009</v>
      </c>
      <c r="X329" t="s">
        <v>322</v>
      </c>
      <c r="Y329" t="s">
        <v>880</v>
      </c>
      <c r="Z329" t="s">
        <v>753</v>
      </c>
      <c r="AB329" t="s">
        <v>1982</v>
      </c>
      <c r="AC329" t="s">
        <v>2160</v>
      </c>
      <c r="AD329" t="s">
        <v>521</v>
      </c>
      <c r="AH329" t="s">
        <v>717</v>
      </c>
      <c r="AL329" t="s">
        <v>513</v>
      </c>
      <c r="AM329" t="s">
        <v>559</v>
      </c>
    </row>
    <row r="330" spans="3:39" x14ac:dyDescent="0.2">
      <c r="C330">
        <v>500000328</v>
      </c>
      <c r="E330" t="str">
        <f t="shared" si="26"/>
        <v>蘆田  希実(小6)</v>
      </c>
      <c r="F330" t="str">
        <f t="shared" si="24"/>
        <v>ｱｼﾀﾞ ﾉｿﾞﾐ</v>
      </c>
      <c r="G330" t="str">
        <f t="shared" si="27"/>
        <v>ASHIDA Nozomi(10)</v>
      </c>
      <c r="H330">
        <f t="shared" si="25"/>
        <v>2</v>
      </c>
      <c r="I330">
        <v>50</v>
      </c>
      <c r="J330">
        <f>IF(AC330="","500001",VLOOKUP(AC330,[2]shozoku!$A:$B,2,0))</f>
        <v>500062</v>
      </c>
      <c r="K330" t="str">
        <f>IF(AD330="","",VLOOKUP(AD330,[2]種目コード!$A:$B,2,0)&amp;IF(AF330="",""," "&amp;"0"&amp;AE330&amp;AF330&amp;AG330))</f>
        <v>00210</v>
      </c>
      <c r="L330" t="str">
        <f>IF(AH330="","",VLOOKUP(AH330,[2]種目コード!$A:$B,2,0)&amp;IF(AJ330="",""," "&amp;"0"&amp;AI330&amp;AJ330&amp;AK330))</f>
        <v>07310</v>
      </c>
      <c r="O330" t="s">
        <v>2386</v>
      </c>
      <c r="P330" t="s">
        <v>2387</v>
      </c>
      <c r="Q330" t="s">
        <v>2388</v>
      </c>
      <c r="R330" t="s">
        <v>2389</v>
      </c>
      <c r="S330" t="s">
        <v>2390</v>
      </c>
      <c r="T330" t="s">
        <v>2391</v>
      </c>
      <c r="U330" t="s">
        <v>508</v>
      </c>
      <c r="V330" t="s">
        <v>433</v>
      </c>
      <c r="W330" t="s">
        <v>714</v>
      </c>
      <c r="X330" t="s">
        <v>303</v>
      </c>
      <c r="Y330" t="s">
        <v>880</v>
      </c>
      <c r="Z330" t="s">
        <v>753</v>
      </c>
      <c r="AB330" t="s">
        <v>1982</v>
      </c>
      <c r="AC330" t="s">
        <v>2160</v>
      </c>
      <c r="AD330" t="s">
        <v>521</v>
      </c>
      <c r="AH330" t="s">
        <v>717</v>
      </c>
      <c r="AL330" t="s">
        <v>513</v>
      </c>
      <c r="AM330" t="s">
        <v>180</v>
      </c>
    </row>
    <row r="331" spans="3:39" x14ac:dyDescent="0.2">
      <c r="C331">
        <v>500000329</v>
      </c>
      <c r="E331" t="str">
        <f t="shared" si="26"/>
        <v>伊藤  百花(小6)</v>
      </c>
      <c r="F331" t="str">
        <f t="shared" si="24"/>
        <v>ｲﾄｳ ﾓﾓｶ</v>
      </c>
      <c r="G331" t="str">
        <f t="shared" si="27"/>
        <v>ITO Momoka(09)</v>
      </c>
      <c r="H331">
        <f t="shared" si="25"/>
        <v>2</v>
      </c>
      <c r="I331">
        <v>50</v>
      </c>
      <c r="J331">
        <f>IF(AC331="","500001",VLOOKUP(AC331,[2]shozoku!$A:$B,2,0))</f>
        <v>500062</v>
      </c>
      <c r="K331" t="str">
        <f>IF(AD331="","",VLOOKUP(AD331,[2]種目コード!$A:$B,2,0)&amp;IF(AF331="",""," "&amp;"0"&amp;AE331&amp;AF331&amp;AG331))</f>
        <v>00210</v>
      </c>
      <c r="L331" t="str">
        <f>IF(AH331="","",VLOOKUP(AH331,[2]種目コード!$A:$B,2,0)&amp;IF(AJ331="",""," "&amp;"0"&amp;AI331&amp;AJ331&amp;AK331))</f>
        <v>07310</v>
      </c>
      <c r="O331" t="s">
        <v>2392</v>
      </c>
      <c r="P331" t="s">
        <v>2393</v>
      </c>
      <c r="Q331" t="s">
        <v>1682</v>
      </c>
      <c r="R331" t="s">
        <v>1312</v>
      </c>
      <c r="S331" t="s">
        <v>1684</v>
      </c>
      <c r="T331" t="s">
        <v>1314</v>
      </c>
      <c r="U331" t="s">
        <v>508</v>
      </c>
      <c r="V331" t="s">
        <v>433</v>
      </c>
      <c r="W331" t="s">
        <v>573</v>
      </c>
      <c r="X331" t="s">
        <v>284</v>
      </c>
      <c r="Y331" t="s">
        <v>263</v>
      </c>
      <c r="Z331" t="s">
        <v>753</v>
      </c>
      <c r="AB331" t="s">
        <v>1982</v>
      </c>
      <c r="AC331" t="s">
        <v>2160</v>
      </c>
      <c r="AD331" t="s">
        <v>521</v>
      </c>
      <c r="AH331" t="s">
        <v>717</v>
      </c>
      <c r="AL331" t="s">
        <v>513</v>
      </c>
      <c r="AM331" t="s">
        <v>180</v>
      </c>
    </row>
    <row r="332" spans="3:39" x14ac:dyDescent="0.2">
      <c r="C332">
        <v>500000330</v>
      </c>
      <c r="E332" t="str">
        <f t="shared" si="26"/>
        <v>田中  里音(小6)</v>
      </c>
      <c r="F332" t="str">
        <f t="shared" si="24"/>
        <v>ﾀﾅｶ ﾘｵﾝ</v>
      </c>
      <c r="G332" t="str">
        <f t="shared" si="27"/>
        <v>TANAKA Rion(09)</v>
      </c>
      <c r="H332">
        <f t="shared" si="25"/>
        <v>2</v>
      </c>
      <c r="I332">
        <v>50</v>
      </c>
      <c r="J332">
        <f>IF(AC332="","500001",VLOOKUP(AC332,[2]shozoku!$A:$B,2,0))</f>
        <v>500062</v>
      </c>
      <c r="K332" t="str">
        <f>IF(AD332="","",VLOOKUP(AD332,[2]種目コード!$A:$B,2,0)&amp;IF(AF332="",""," "&amp;"0"&amp;AE332&amp;AF332&amp;AG332))</f>
        <v>00210</v>
      </c>
      <c r="L332" t="str">
        <f>IF(AH332="","",VLOOKUP(AH332,[2]種目コード!$A:$B,2,0)&amp;IF(AJ332="",""," "&amp;"0"&amp;AI332&amp;AJ332&amp;AK332))</f>
        <v>07310</v>
      </c>
      <c r="O332" t="s">
        <v>255</v>
      </c>
      <c r="P332" t="s">
        <v>2394</v>
      </c>
      <c r="Q332" t="s">
        <v>257</v>
      </c>
      <c r="R332" t="s">
        <v>2395</v>
      </c>
      <c r="S332" t="s">
        <v>259</v>
      </c>
      <c r="T332" t="s">
        <v>2396</v>
      </c>
      <c r="U332" t="s">
        <v>508</v>
      </c>
      <c r="V332" t="s">
        <v>433</v>
      </c>
      <c r="W332" t="s">
        <v>573</v>
      </c>
      <c r="X332" t="s">
        <v>585</v>
      </c>
      <c r="Y332" t="s">
        <v>730</v>
      </c>
      <c r="Z332" t="s">
        <v>753</v>
      </c>
      <c r="AB332" t="s">
        <v>1982</v>
      </c>
      <c r="AC332" t="s">
        <v>2160</v>
      </c>
      <c r="AD332" t="s">
        <v>521</v>
      </c>
      <c r="AH332" t="s">
        <v>717</v>
      </c>
      <c r="AL332" t="s">
        <v>513</v>
      </c>
      <c r="AM332" t="s">
        <v>180</v>
      </c>
    </row>
    <row r="333" spans="3:39" x14ac:dyDescent="0.2">
      <c r="C333">
        <v>500000331</v>
      </c>
      <c r="E333" t="str">
        <f t="shared" si="26"/>
        <v>大坂  菜々果(小6)</v>
      </c>
      <c r="F333" t="str">
        <f t="shared" si="24"/>
        <v>ｵｵｻｶ ﾅﾅｶ</v>
      </c>
      <c r="G333" t="str">
        <f t="shared" si="27"/>
        <v>OSAKA Nanaka(10)</v>
      </c>
      <c r="H333">
        <f t="shared" si="25"/>
        <v>2</v>
      </c>
      <c r="I333">
        <v>50</v>
      </c>
      <c r="J333">
        <f>IF(AC333="","500001",VLOOKUP(AC333,[2]shozoku!$A:$B,2,0))</f>
        <v>500062</v>
      </c>
      <c r="K333" t="str">
        <f>IF(AD333="","",VLOOKUP(AD333,[2]種目コード!$A:$B,2,0)&amp;IF(AF333="",""," "&amp;"0"&amp;AE333&amp;AF333&amp;AG333))</f>
        <v>00210</v>
      </c>
      <c r="L333" t="str">
        <f>IF(AH333="","",VLOOKUP(AH333,[2]種目コード!$A:$B,2,0)&amp;IF(AJ333="",""," "&amp;"0"&amp;AI333&amp;AJ333&amp;AK333))</f>
        <v>07310</v>
      </c>
      <c r="O333" t="s">
        <v>2397</v>
      </c>
      <c r="P333" t="s">
        <v>2398</v>
      </c>
      <c r="Q333" t="s">
        <v>2399</v>
      </c>
      <c r="R333" t="s">
        <v>2400</v>
      </c>
      <c r="S333" t="s">
        <v>2401</v>
      </c>
      <c r="T333" t="s">
        <v>2402</v>
      </c>
      <c r="U333" t="s">
        <v>508</v>
      </c>
      <c r="V333" t="s">
        <v>433</v>
      </c>
      <c r="W333" t="s">
        <v>714</v>
      </c>
      <c r="X333" t="s">
        <v>2403</v>
      </c>
      <c r="Y333" t="s">
        <v>2404</v>
      </c>
      <c r="Z333" t="s">
        <v>753</v>
      </c>
      <c r="AB333" t="s">
        <v>1982</v>
      </c>
      <c r="AC333" t="s">
        <v>2160</v>
      </c>
      <c r="AD333" t="s">
        <v>521</v>
      </c>
      <c r="AH333" t="s">
        <v>717</v>
      </c>
      <c r="AL333" t="s">
        <v>513</v>
      </c>
      <c r="AM333" t="s">
        <v>559</v>
      </c>
    </row>
    <row r="334" spans="3:39" x14ac:dyDescent="0.2">
      <c r="C334">
        <v>500000332</v>
      </c>
      <c r="E334" t="str">
        <f t="shared" si="26"/>
        <v>東山  幸穂(小6)</v>
      </c>
      <c r="F334" t="str">
        <f t="shared" si="24"/>
        <v>ﾋｶﾞｼﾔﾏ ｻﾁﾎ</v>
      </c>
      <c r="G334" t="str">
        <f t="shared" si="27"/>
        <v>HIGASHIYAMA Sachiho(10)</v>
      </c>
      <c r="H334">
        <f t="shared" si="25"/>
        <v>2</v>
      </c>
      <c r="I334">
        <v>50</v>
      </c>
      <c r="J334">
        <f>IF(AC334="","500001",VLOOKUP(AC334,[2]shozoku!$A:$B,2,0))</f>
        <v>500062</v>
      </c>
      <c r="K334" t="str">
        <f>IF(AD334="","",VLOOKUP(AD334,[2]種目コード!$A:$B,2,0)&amp;IF(AF334="",""," "&amp;"0"&amp;AE334&amp;AF334&amp;AG334))</f>
        <v>00210</v>
      </c>
      <c r="L334" t="str">
        <f>IF(AH334="","",VLOOKUP(AH334,[2]種目コード!$A:$B,2,0)&amp;IF(AJ334="",""," "&amp;"0"&amp;AI334&amp;AJ334&amp;AK334))</f>
        <v>07310</v>
      </c>
      <c r="O334" t="s">
        <v>2405</v>
      </c>
      <c r="P334" t="s">
        <v>2406</v>
      </c>
      <c r="Q334" t="s">
        <v>2407</v>
      </c>
      <c r="R334" t="s">
        <v>2408</v>
      </c>
      <c r="S334" t="s">
        <v>2409</v>
      </c>
      <c r="T334" t="s">
        <v>2410</v>
      </c>
      <c r="U334" t="s">
        <v>508</v>
      </c>
      <c r="V334" t="s">
        <v>433</v>
      </c>
      <c r="W334">
        <v>2010</v>
      </c>
      <c r="X334" t="s">
        <v>303</v>
      </c>
      <c r="Y334" t="s">
        <v>598</v>
      </c>
      <c r="Z334" t="s">
        <v>753</v>
      </c>
      <c r="AB334" t="s">
        <v>1982</v>
      </c>
      <c r="AC334" t="s">
        <v>2160</v>
      </c>
      <c r="AD334" t="s">
        <v>521</v>
      </c>
      <c r="AH334" t="s">
        <v>717</v>
      </c>
      <c r="AL334" t="s">
        <v>513</v>
      </c>
      <c r="AM334" t="s">
        <v>180</v>
      </c>
    </row>
    <row r="335" spans="3:39" x14ac:dyDescent="0.2">
      <c r="C335">
        <v>500000333</v>
      </c>
      <c r="E335" t="str">
        <f t="shared" si="26"/>
        <v>森田  彩空(小6)</v>
      </c>
      <c r="F335" t="str">
        <f t="shared" si="24"/>
        <v>ﾓﾘﾀ ｻﾗ</v>
      </c>
      <c r="G335" t="str">
        <f t="shared" si="27"/>
        <v>MORITA Sara(09)</v>
      </c>
      <c r="H335">
        <f t="shared" si="25"/>
        <v>2</v>
      </c>
      <c r="I335">
        <v>50</v>
      </c>
      <c r="J335">
        <f>IF(AC335="","500001",VLOOKUP(AC335,[2]shozoku!$A:$B,2,0))</f>
        <v>500062</v>
      </c>
      <c r="K335" t="str">
        <f>IF(AD335="","",VLOOKUP(AD335,[2]種目コード!$A:$B,2,0)&amp;IF(AF335="",""," "&amp;"0"&amp;AE335&amp;AF335&amp;AG335))</f>
        <v>00210</v>
      </c>
      <c r="L335" t="str">
        <f>IF(AH335="","",VLOOKUP(AH335,[2]種目コード!$A:$B,2,0)&amp;IF(AJ335="",""," "&amp;"0"&amp;AI335&amp;AJ335&amp;AK335))</f>
        <v>00610</v>
      </c>
      <c r="O335" t="s">
        <v>2411</v>
      </c>
      <c r="P335" t="s">
        <v>2412</v>
      </c>
      <c r="Q335" t="s">
        <v>2413</v>
      </c>
      <c r="R335" t="s">
        <v>1801</v>
      </c>
      <c r="S335" t="s">
        <v>2414</v>
      </c>
      <c r="T335" t="s">
        <v>1802</v>
      </c>
      <c r="U335" t="s">
        <v>508</v>
      </c>
      <c r="V335" t="s">
        <v>433</v>
      </c>
      <c r="W335">
        <v>2009</v>
      </c>
      <c r="X335" t="s">
        <v>2415</v>
      </c>
      <c r="Y335" t="s">
        <v>196</v>
      </c>
      <c r="Z335" t="s">
        <v>753</v>
      </c>
      <c r="AB335" t="s">
        <v>1982</v>
      </c>
      <c r="AC335" t="s">
        <v>2160</v>
      </c>
      <c r="AD335" t="s">
        <v>521</v>
      </c>
      <c r="AH335" t="s">
        <v>512</v>
      </c>
      <c r="AL335" t="s">
        <v>513</v>
      </c>
      <c r="AM335" t="s">
        <v>559</v>
      </c>
    </row>
    <row r="336" spans="3:39" x14ac:dyDescent="0.2">
      <c r="C336">
        <v>500000334</v>
      </c>
      <c r="E336" t="str">
        <f t="shared" si="26"/>
        <v>難波  悠子(小6)</v>
      </c>
      <c r="F336" t="str">
        <f t="shared" si="24"/>
        <v>ﾅﾝﾊﾞ ﾕｳｺ</v>
      </c>
      <c r="G336" t="str">
        <f t="shared" si="27"/>
        <v>NAMBA Yuko(09)</v>
      </c>
      <c r="H336">
        <f t="shared" si="25"/>
        <v>2</v>
      </c>
      <c r="I336">
        <v>50</v>
      </c>
      <c r="J336">
        <f>IF(AC336="","500001",VLOOKUP(AC336,[2]shozoku!$A:$B,2,0))</f>
        <v>500062</v>
      </c>
      <c r="K336" t="str">
        <f>IF(AD336="","",VLOOKUP(AD336,[2]種目コード!$A:$B,2,0)&amp;IF(AF336="",""," "&amp;"0"&amp;AE336&amp;AF336&amp;AG336))</f>
        <v>00210</v>
      </c>
      <c r="L336" t="str">
        <f>IF(AH336="","",VLOOKUP(AH336,[2]種目コード!$A:$B,2,0)&amp;IF(AJ336="",""," "&amp;"0"&amp;AI336&amp;AJ336&amp;AK336))</f>
        <v>07310</v>
      </c>
      <c r="O336" t="s">
        <v>2416</v>
      </c>
      <c r="P336" t="s">
        <v>2417</v>
      </c>
      <c r="Q336" t="s">
        <v>2418</v>
      </c>
      <c r="R336" t="s">
        <v>2141</v>
      </c>
      <c r="S336" t="s">
        <v>2419</v>
      </c>
      <c r="T336" t="s">
        <v>2143</v>
      </c>
      <c r="U336" t="s">
        <v>508</v>
      </c>
      <c r="V336" t="s">
        <v>433</v>
      </c>
      <c r="W336" t="s">
        <v>573</v>
      </c>
      <c r="X336" t="s">
        <v>791</v>
      </c>
      <c r="Y336" t="s">
        <v>648</v>
      </c>
      <c r="Z336" t="s">
        <v>753</v>
      </c>
      <c r="AB336" t="s">
        <v>1982</v>
      </c>
      <c r="AC336" t="s">
        <v>2160</v>
      </c>
      <c r="AD336" t="s">
        <v>521</v>
      </c>
      <c r="AH336" t="s">
        <v>717</v>
      </c>
      <c r="AL336" t="s">
        <v>513</v>
      </c>
      <c r="AM336" t="s">
        <v>180</v>
      </c>
    </row>
    <row r="337" spans="3:41" x14ac:dyDescent="0.2">
      <c r="C337">
        <v>500000335</v>
      </c>
      <c r="E337" t="str">
        <f t="shared" si="26"/>
        <v>山崎  結衣(小5)</v>
      </c>
      <c r="F337" t="str">
        <f t="shared" si="24"/>
        <v>ﾔﾏｻﾞｷ ﾕｲ</v>
      </c>
      <c r="G337" t="str">
        <f t="shared" si="27"/>
        <v>YAMAZAKI Yui(10)</v>
      </c>
      <c r="H337">
        <f t="shared" si="25"/>
        <v>2</v>
      </c>
      <c r="I337">
        <v>50</v>
      </c>
      <c r="J337">
        <f>IF(AC337="","500001",VLOOKUP(AC337,[2]shozoku!$A:$B,2,0))</f>
        <v>500062</v>
      </c>
      <c r="K337" t="str">
        <f>IF(AD337="","",VLOOKUP(AD337,[2]種目コード!$A:$B,2,0)&amp;IF(AF337="",""," "&amp;"0"&amp;AE337&amp;AF337&amp;AG337))</f>
        <v>00210</v>
      </c>
      <c r="L337" t="str">
        <f>IF(AH337="","",VLOOKUP(AH337,[2]種目コード!$A:$B,2,0)&amp;IF(AJ337="",""," "&amp;"0"&amp;AI337&amp;AJ337&amp;AK337))</f>
        <v>00610</v>
      </c>
      <c r="O337" t="s">
        <v>1620</v>
      </c>
      <c r="P337" t="s">
        <v>2420</v>
      </c>
      <c r="Q337" t="s">
        <v>1622</v>
      </c>
      <c r="R337" t="s">
        <v>517</v>
      </c>
      <c r="S337" t="s">
        <v>1624</v>
      </c>
      <c r="T337" t="s">
        <v>2421</v>
      </c>
      <c r="U337" t="s">
        <v>508</v>
      </c>
      <c r="V337" t="s">
        <v>433</v>
      </c>
      <c r="W337" t="s">
        <v>714</v>
      </c>
      <c r="X337" t="s">
        <v>791</v>
      </c>
      <c r="Y337" t="s">
        <v>284</v>
      </c>
      <c r="Z337" t="s">
        <v>716</v>
      </c>
      <c r="AB337" t="s">
        <v>1982</v>
      </c>
      <c r="AC337" t="s">
        <v>2160</v>
      </c>
      <c r="AD337" t="s">
        <v>521</v>
      </c>
      <c r="AH337" t="s">
        <v>512</v>
      </c>
      <c r="AL337" t="s">
        <v>513</v>
      </c>
      <c r="AM337" t="s">
        <v>559</v>
      </c>
    </row>
    <row r="338" spans="3:41" x14ac:dyDescent="0.2">
      <c r="C338">
        <v>500000336</v>
      </c>
      <c r="E338" t="str">
        <f t="shared" si="26"/>
        <v>高木  柚奈(小5)</v>
      </c>
      <c r="F338" t="str">
        <f t="shared" si="24"/>
        <v>ﾀｶｷﾞ ﾕﾅ</v>
      </c>
      <c r="G338" t="str">
        <f t="shared" si="27"/>
        <v>TAKAGI Yuna(10)</v>
      </c>
      <c r="H338">
        <f t="shared" si="25"/>
        <v>2</v>
      </c>
      <c r="I338">
        <v>50</v>
      </c>
      <c r="J338">
        <f>IF(AC338="","500001",VLOOKUP(AC338,[2]shozoku!$A:$B,2,0))</f>
        <v>500062</v>
      </c>
      <c r="K338" t="str">
        <f>IF(AD338="","",VLOOKUP(AD338,[2]種目コード!$A:$B,2,0)&amp;IF(AF338="",""," "&amp;"0"&amp;AE338&amp;AF338&amp;AG338))</f>
        <v>00210</v>
      </c>
      <c r="L338" t="str">
        <f>IF(AH338="","",VLOOKUP(AH338,[2]種目コード!$A:$B,2,0)&amp;IF(AJ338="",""," "&amp;"0"&amp;AI338&amp;AJ338&amp;AK338))</f>
        <v>07310</v>
      </c>
      <c r="O338" t="s">
        <v>2422</v>
      </c>
      <c r="P338" t="s">
        <v>2423</v>
      </c>
      <c r="Q338" t="s">
        <v>2424</v>
      </c>
      <c r="R338" t="s">
        <v>2425</v>
      </c>
      <c r="S338" t="s">
        <v>2426</v>
      </c>
      <c r="T338" t="s">
        <v>2427</v>
      </c>
      <c r="U338" t="s">
        <v>508</v>
      </c>
      <c r="V338" t="s">
        <v>433</v>
      </c>
      <c r="W338">
        <v>2010</v>
      </c>
      <c r="X338" t="s">
        <v>284</v>
      </c>
      <c r="Y338" t="s">
        <v>537</v>
      </c>
      <c r="Z338" t="s">
        <v>716</v>
      </c>
      <c r="AB338" t="s">
        <v>1982</v>
      </c>
      <c r="AC338" t="s">
        <v>2160</v>
      </c>
      <c r="AD338" t="s">
        <v>521</v>
      </c>
      <c r="AH338" t="s">
        <v>717</v>
      </c>
      <c r="AL338" t="s">
        <v>513</v>
      </c>
      <c r="AM338" t="s">
        <v>180</v>
      </c>
    </row>
    <row r="339" spans="3:41" x14ac:dyDescent="0.2">
      <c r="C339">
        <v>500000337</v>
      </c>
      <c r="E339" t="str">
        <f t="shared" si="26"/>
        <v>渡邉  麗(小4)</v>
      </c>
      <c r="F339" t="str">
        <f t="shared" si="24"/>
        <v>ﾜﾀﾅﾍﾞ ｳﾗﾗ</v>
      </c>
      <c r="G339" t="str">
        <f t="shared" si="27"/>
        <v>WATANABE Urara(11)</v>
      </c>
      <c r="H339">
        <f t="shared" si="25"/>
        <v>2</v>
      </c>
      <c r="I339">
        <v>50</v>
      </c>
      <c r="J339">
        <f>IF(AC339="","500001",VLOOKUP(AC339,[2]shozoku!$A:$B,2,0))</f>
        <v>500062</v>
      </c>
      <c r="K339" t="str">
        <f>IF(AD339="","",VLOOKUP(AD339,[2]種目コード!$A:$B,2,0)&amp;IF(AF339="",""," "&amp;"0"&amp;AE339&amp;AF339&amp;AG339))</f>
        <v>00210</v>
      </c>
      <c r="L339" t="str">
        <f>IF(AH339="","",VLOOKUP(AH339,[2]種目コード!$A:$B,2,0)&amp;IF(AJ339="",""," "&amp;"0"&amp;AI339&amp;AJ339&amp;AK339))</f>
        <v>00610</v>
      </c>
      <c r="O339" t="s">
        <v>523</v>
      </c>
      <c r="P339" t="s">
        <v>2428</v>
      </c>
      <c r="Q339" t="s">
        <v>525</v>
      </c>
      <c r="R339" t="s">
        <v>2429</v>
      </c>
      <c r="S339" t="s">
        <v>1040</v>
      </c>
      <c r="T339" t="s">
        <v>2430</v>
      </c>
      <c r="U339" t="s">
        <v>508</v>
      </c>
      <c r="V339" t="s">
        <v>433</v>
      </c>
      <c r="W339" t="s">
        <v>509</v>
      </c>
      <c r="X339" t="s">
        <v>196</v>
      </c>
      <c r="Y339" t="s">
        <v>295</v>
      </c>
      <c r="Z339" t="s">
        <v>510</v>
      </c>
      <c r="AB339" t="s">
        <v>1982</v>
      </c>
      <c r="AC339" t="s">
        <v>2160</v>
      </c>
      <c r="AD339" t="s">
        <v>521</v>
      </c>
      <c r="AH339" t="s">
        <v>512</v>
      </c>
      <c r="AL339" t="s">
        <v>513</v>
      </c>
      <c r="AM339" t="s">
        <v>559</v>
      </c>
    </row>
    <row r="340" spans="3:41" x14ac:dyDescent="0.2">
      <c r="C340">
        <v>500000338</v>
      </c>
      <c r="E340" t="str">
        <f t="shared" si="26"/>
        <v>上野  陽葉(小4)</v>
      </c>
      <c r="F340" t="str">
        <f t="shared" si="24"/>
        <v>ｳｴﾉ ﾊﾙﾊ</v>
      </c>
      <c r="G340" t="str">
        <f t="shared" si="27"/>
        <v>UENO Haruha(12)</v>
      </c>
      <c r="H340">
        <f t="shared" si="25"/>
        <v>2</v>
      </c>
      <c r="I340">
        <v>50</v>
      </c>
      <c r="J340">
        <f>IF(AC340="","500001",VLOOKUP(AC340,[2]shozoku!$A:$B,2,0))</f>
        <v>500062</v>
      </c>
      <c r="K340" t="str">
        <f>IF(AD340="","",VLOOKUP(AD340,[2]種目コード!$A:$B,2,0)&amp;IF(AF340="",""," "&amp;"0"&amp;AE340&amp;AF340&amp;AG340))</f>
        <v>00210</v>
      </c>
      <c r="L340" t="str">
        <f>IF(AH340="","",VLOOKUP(AH340,[2]種目コード!$A:$B,2,0)&amp;IF(AJ340="",""," "&amp;"0"&amp;AI340&amp;AJ340&amp;AK340))</f>
        <v>00610</v>
      </c>
      <c r="O340" t="s">
        <v>2431</v>
      </c>
      <c r="P340" t="s">
        <v>2432</v>
      </c>
      <c r="Q340" t="s">
        <v>2296</v>
      </c>
      <c r="R340" t="s">
        <v>2433</v>
      </c>
      <c r="S340" t="s">
        <v>2297</v>
      </c>
      <c r="T340" t="s">
        <v>2434</v>
      </c>
      <c r="U340" t="s">
        <v>508</v>
      </c>
      <c r="V340" t="s">
        <v>433</v>
      </c>
      <c r="W340">
        <v>2012</v>
      </c>
      <c r="X340" t="s">
        <v>303</v>
      </c>
      <c r="Y340" t="s">
        <v>648</v>
      </c>
      <c r="Z340" t="s">
        <v>510</v>
      </c>
      <c r="AB340" t="s">
        <v>1982</v>
      </c>
      <c r="AC340" t="s">
        <v>2160</v>
      </c>
      <c r="AD340" t="s">
        <v>521</v>
      </c>
      <c r="AH340" t="s">
        <v>512</v>
      </c>
      <c r="AL340" t="s">
        <v>513</v>
      </c>
      <c r="AM340" t="s">
        <v>559</v>
      </c>
    </row>
    <row r="341" spans="3:41" x14ac:dyDescent="0.2">
      <c r="C341">
        <v>500000339</v>
      </c>
      <c r="E341" t="str">
        <f t="shared" si="26"/>
        <v>麻生  友奏(小3)</v>
      </c>
      <c r="F341" t="str">
        <f t="shared" si="24"/>
        <v>ｱｿｳ ﾕｶﾅ</v>
      </c>
      <c r="G341" t="str">
        <f t="shared" si="27"/>
        <v>ASO Yukana(12)</v>
      </c>
      <c r="H341">
        <f t="shared" si="25"/>
        <v>2</v>
      </c>
      <c r="I341">
        <v>50</v>
      </c>
      <c r="J341">
        <f>IF(AC341="","500001",VLOOKUP(AC341,[2]shozoku!$A:$B,2,0))</f>
        <v>500062</v>
      </c>
      <c r="K341" t="str">
        <f>IF(AD341="","",VLOOKUP(AD341,[2]種目コード!$A:$B,2,0)&amp;IF(AF341="",""," "&amp;"0"&amp;AE341&amp;AF341&amp;AG341))</f>
        <v>00100</v>
      </c>
      <c r="L341" t="str">
        <f>IF(AH341="","",VLOOKUP(AH341,[2]種目コード!$A:$B,2,0)&amp;IF(AJ341="",""," "&amp;"0"&amp;AI341&amp;AJ341&amp;AK341))</f>
        <v/>
      </c>
      <c r="O341" t="s">
        <v>2435</v>
      </c>
      <c r="P341" t="s">
        <v>2436</v>
      </c>
      <c r="Q341" t="s">
        <v>2437</v>
      </c>
      <c r="R341" t="s">
        <v>2438</v>
      </c>
      <c r="S341" t="s">
        <v>2439</v>
      </c>
      <c r="T341" t="s">
        <v>2440</v>
      </c>
      <c r="U341" t="s">
        <v>508</v>
      </c>
      <c r="V341" t="s">
        <v>433</v>
      </c>
      <c r="W341" t="s">
        <v>529</v>
      </c>
      <c r="X341" t="s">
        <v>880</v>
      </c>
      <c r="Y341" t="s">
        <v>275</v>
      </c>
      <c r="Z341" t="s">
        <v>530</v>
      </c>
      <c r="AB341" t="s">
        <v>1982</v>
      </c>
      <c r="AC341" t="s">
        <v>2160</v>
      </c>
      <c r="AD341" t="s">
        <v>0</v>
      </c>
    </row>
    <row r="342" spans="3:41" x14ac:dyDescent="0.2">
      <c r="C342">
        <v>500000340</v>
      </c>
      <c r="E342" t="str">
        <f t="shared" si="26"/>
        <v>小野  詩織(小3)</v>
      </c>
      <c r="F342" t="str">
        <f t="shared" si="24"/>
        <v>ｵﾉ ｼｵﾘ</v>
      </c>
      <c r="G342" t="str">
        <f t="shared" si="27"/>
        <v>ONO Shiori(12)</v>
      </c>
      <c r="H342">
        <f t="shared" si="25"/>
        <v>2</v>
      </c>
      <c r="I342">
        <v>50</v>
      </c>
      <c r="J342">
        <f>IF(AC342="","500001",VLOOKUP(AC342,[2]shozoku!$A:$B,2,0))</f>
        <v>500062</v>
      </c>
      <c r="K342" t="str">
        <f>IF(AD342="","",VLOOKUP(AD342,[2]種目コード!$A:$B,2,0)&amp;IF(AF342="",""," "&amp;"0"&amp;AE342&amp;AF342&amp;AG342))</f>
        <v>00100</v>
      </c>
      <c r="L342" t="str">
        <f>IF(AH342="","",VLOOKUP(AH342,[2]種目コード!$A:$B,2,0)&amp;IF(AJ342="",""," "&amp;"0"&amp;AI342&amp;AJ342&amp;AK342))</f>
        <v/>
      </c>
      <c r="O342" t="s">
        <v>2441</v>
      </c>
      <c r="P342" t="s">
        <v>2442</v>
      </c>
      <c r="Q342" t="s">
        <v>2443</v>
      </c>
      <c r="R342" t="s">
        <v>2444</v>
      </c>
      <c r="S342" t="s">
        <v>2445</v>
      </c>
      <c r="T342" t="s">
        <v>2446</v>
      </c>
      <c r="U342" t="s">
        <v>508</v>
      </c>
      <c r="V342" t="s">
        <v>433</v>
      </c>
      <c r="W342" t="s">
        <v>529</v>
      </c>
      <c r="X342" t="s">
        <v>284</v>
      </c>
      <c r="Y342" t="s">
        <v>186</v>
      </c>
      <c r="Z342" t="s">
        <v>530</v>
      </c>
      <c r="AB342" t="s">
        <v>1982</v>
      </c>
      <c r="AC342" t="s">
        <v>2160</v>
      </c>
      <c r="AD342" t="s">
        <v>0</v>
      </c>
    </row>
    <row r="343" spans="3:41" x14ac:dyDescent="0.2">
      <c r="C343">
        <v>500000341</v>
      </c>
      <c r="E343" t="str">
        <f t="shared" si="26"/>
        <v>岩本  粋(小3)</v>
      </c>
      <c r="F343" t="str">
        <f t="shared" si="24"/>
        <v>ｲﾜﾓﾄ ｽｲ</v>
      </c>
      <c r="G343" t="str">
        <f t="shared" si="27"/>
        <v>IWAMOTO Sui(12)</v>
      </c>
      <c r="H343">
        <f t="shared" si="25"/>
        <v>2</v>
      </c>
      <c r="I343">
        <v>50</v>
      </c>
      <c r="J343">
        <f>IF(AC343="","500001",VLOOKUP(AC343,[2]shozoku!$A:$B,2,0))</f>
        <v>500062</v>
      </c>
      <c r="K343" t="str">
        <f>IF(AD343="","",VLOOKUP(AD343,[2]種目コード!$A:$B,2,0)&amp;IF(AF343="",""," "&amp;"0"&amp;AE343&amp;AF343&amp;AG343))</f>
        <v>00100</v>
      </c>
      <c r="L343" t="str">
        <f>IF(AH343="","",VLOOKUP(AH343,[2]種目コード!$A:$B,2,0)&amp;IF(AJ343="",""," "&amp;"0"&amp;AI343&amp;AJ343&amp;AK343))</f>
        <v/>
      </c>
      <c r="O343" t="s">
        <v>2447</v>
      </c>
      <c r="P343" t="s">
        <v>2448</v>
      </c>
      <c r="Q343" t="s">
        <v>1587</v>
      </c>
      <c r="R343" t="s">
        <v>2449</v>
      </c>
      <c r="S343" t="s">
        <v>1589</v>
      </c>
      <c r="T343" t="s">
        <v>2450</v>
      </c>
      <c r="U343" t="s">
        <v>508</v>
      </c>
      <c r="V343" t="s">
        <v>433</v>
      </c>
      <c r="W343">
        <v>2012</v>
      </c>
      <c r="X343" t="s">
        <v>275</v>
      </c>
      <c r="Y343" t="s">
        <v>499</v>
      </c>
      <c r="Z343" t="s">
        <v>530</v>
      </c>
      <c r="AB343" t="s">
        <v>1982</v>
      </c>
      <c r="AC343" t="s">
        <v>2160</v>
      </c>
      <c r="AD343" t="s">
        <v>0</v>
      </c>
    </row>
    <row r="344" spans="3:41" x14ac:dyDescent="0.2">
      <c r="C344">
        <v>500000342</v>
      </c>
      <c r="E344" t="str">
        <f t="shared" si="26"/>
        <v>谷田  鈴紗(小1)</v>
      </c>
      <c r="F344" t="str">
        <f t="shared" si="24"/>
        <v>ﾀﾆﾀﾞ ｽｽﾞｻ</v>
      </c>
      <c r="G344" t="str">
        <f t="shared" si="27"/>
        <v>TANIDA Suzusa(15)</v>
      </c>
      <c r="H344">
        <f t="shared" si="25"/>
        <v>2</v>
      </c>
      <c r="I344">
        <v>50</v>
      </c>
      <c r="J344">
        <f>IF(AC344="","500001",VLOOKUP(AC344,[2]shozoku!$A:$B,2,0))</f>
        <v>500062</v>
      </c>
      <c r="K344" t="str">
        <f>IF(AD344="","",VLOOKUP(AD344,[2]種目コード!$A:$B,2,0)&amp;IF(AF344="",""," "&amp;"0"&amp;AE344&amp;AF344&amp;AG344))</f>
        <v>00100</v>
      </c>
      <c r="L344" t="str">
        <f>IF(AH344="","",VLOOKUP(AH344,[2]種目コード!$A:$B,2,0)&amp;IF(AJ344="",""," "&amp;"0"&amp;AI344&amp;AJ344&amp;AK344))</f>
        <v/>
      </c>
      <c r="O344" t="s">
        <v>2451</v>
      </c>
      <c r="P344" t="s">
        <v>2452</v>
      </c>
      <c r="Q344" t="s">
        <v>2362</v>
      </c>
      <c r="R344" t="s">
        <v>2453</v>
      </c>
      <c r="S344" t="s">
        <v>2364</v>
      </c>
      <c r="T344" t="s">
        <v>2454</v>
      </c>
      <c r="U344" t="s">
        <v>508</v>
      </c>
      <c r="V344" t="s">
        <v>433</v>
      </c>
      <c r="W344" t="s">
        <v>807</v>
      </c>
      <c r="X344" t="s">
        <v>303</v>
      </c>
      <c r="Y344" t="s">
        <v>542</v>
      </c>
      <c r="Z344" t="s">
        <v>561</v>
      </c>
      <c r="AB344" t="s">
        <v>1982</v>
      </c>
      <c r="AC344" t="s">
        <v>2160</v>
      </c>
      <c r="AD344" t="s">
        <v>0</v>
      </c>
    </row>
    <row r="345" spans="3:41" x14ac:dyDescent="0.2">
      <c r="C345">
        <v>500000343</v>
      </c>
      <c r="E345" t="str">
        <f t="shared" si="26"/>
        <v>藤原  宇央</v>
      </c>
      <c r="F345" t="str">
        <f t="shared" si="24"/>
        <v>ﾌｼﾞﾜﾗ ﾈｵ</v>
      </c>
      <c r="G345" t="str">
        <f t="shared" si="27"/>
        <v>FUJIWARA Neo(93)</v>
      </c>
      <c r="H345">
        <f t="shared" si="25"/>
        <v>1</v>
      </c>
      <c r="I345">
        <v>50</v>
      </c>
      <c r="J345">
        <f>IF(AC345="","500001",VLOOKUP(AC345,[2]shozoku!$A:$B,2,0))</f>
        <v>500063</v>
      </c>
      <c r="K345" t="str">
        <f>IF(AD345="","",VLOOKUP(AD345,[2]種目コード!$A:$B,2,0)&amp;IF(AF345="",""," "&amp;"0"&amp;AE345&amp;AF345&amp;AG345))</f>
        <v>00260 0001123</v>
      </c>
      <c r="L345" t="str">
        <f>IF(AH345="","",VLOOKUP(AH345,[2]種目コード!$A:$B,2,0)&amp;IF(AJ345="",""," "&amp;"0"&amp;AI345&amp;AJ345&amp;AK345))</f>
        <v/>
      </c>
      <c r="O345" t="s">
        <v>2455</v>
      </c>
      <c r="P345" t="s">
        <v>2456</v>
      </c>
      <c r="Q345" t="s">
        <v>2457</v>
      </c>
      <c r="R345" t="s">
        <v>2458</v>
      </c>
      <c r="S345" t="s">
        <v>2459</v>
      </c>
      <c r="T345" t="s">
        <v>2460</v>
      </c>
      <c r="U345" t="s">
        <v>2461</v>
      </c>
      <c r="V345" t="s">
        <v>178</v>
      </c>
      <c r="W345" t="s">
        <v>262</v>
      </c>
      <c r="X345" t="s">
        <v>311</v>
      </c>
      <c r="Y345" t="s">
        <v>180</v>
      </c>
      <c r="AA345">
        <v>28</v>
      </c>
      <c r="AB345" t="s">
        <v>1982</v>
      </c>
      <c r="AC345" t="s">
        <v>2462</v>
      </c>
      <c r="AD345" t="s">
        <v>209</v>
      </c>
      <c r="AE345" s="39" t="s">
        <v>210</v>
      </c>
      <c r="AF345" t="s">
        <v>196</v>
      </c>
      <c r="AG345" t="s">
        <v>236</v>
      </c>
    </row>
    <row r="346" spans="3:41" x14ac:dyDescent="0.2">
      <c r="C346">
        <v>500000344</v>
      </c>
      <c r="E346" t="str">
        <f t="shared" si="26"/>
        <v>清野  敬</v>
      </c>
      <c r="F346" t="str">
        <f t="shared" si="24"/>
        <v>ｾｲﾉ ﾀｶｼ</v>
      </c>
      <c r="G346" t="str">
        <f t="shared" si="27"/>
        <v>SEINO Takashi(67)</v>
      </c>
      <c r="H346">
        <f t="shared" si="25"/>
        <v>1</v>
      </c>
      <c r="I346">
        <v>50</v>
      </c>
      <c r="J346">
        <f>IF(AC346="","500001",VLOOKUP(AC346,[2]shozoku!$A:$B,2,0))</f>
        <v>500064</v>
      </c>
      <c r="K346" t="str">
        <f>IF(AD346="","",VLOOKUP(AD346,[2]種目コード!$A:$B,2,0)&amp;IF(AF346="",""," "&amp;"0"&amp;AE346&amp;AF346&amp;AG346))</f>
        <v>01180 020430</v>
      </c>
      <c r="L346" t="str">
        <f>IF(AH346="","",VLOOKUP(AH346,[2]種目コード!$A:$B,2,0)&amp;IF(AJ346="",""," "&amp;"0"&amp;AI346&amp;AJ346&amp;AK346))</f>
        <v>00860 005440</v>
      </c>
      <c r="O346" t="s">
        <v>2463</v>
      </c>
      <c r="P346" t="s">
        <v>2464</v>
      </c>
      <c r="Q346" t="s">
        <v>2465</v>
      </c>
      <c r="R346" t="s">
        <v>2466</v>
      </c>
      <c r="S346" t="s">
        <v>2467</v>
      </c>
      <c r="T346" t="s">
        <v>2468</v>
      </c>
      <c r="U346" t="s">
        <v>2469</v>
      </c>
      <c r="V346" t="s">
        <v>178</v>
      </c>
      <c r="W346" t="s">
        <v>195</v>
      </c>
      <c r="X346" t="s">
        <v>520</v>
      </c>
      <c r="Y346" t="s">
        <v>322</v>
      </c>
      <c r="AA346">
        <v>54</v>
      </c>
      <c r="AB346" t="s">
        <v>1982</v>
      </c>
      <c r="AC346" t="s">
        <v>2470</v>
      </c>
      <c r="AD346" t="s">
        <v>996</v>
      </c>
      <c r="AE346" t="s">
        <v>655</v>
      </c>
      <c r="AF346" t="s">
        <v>266</v>
      </c>
      <c r="AG346">
        <v>0</v>
      </c>
      <c r="AH346" t="s">
        <v>184</v>
      </c>
      <c r="AI346" s="39" t="s">
        <v>340</v>
      </c>
      <c r="AJ346" t="s">
        <v>2471</v>
      </c>
      <c r="AK346">
        <v>0</v>
      </c>
    </row>
    <row r="347" spans="3:41" x14ac:dyDescent="0.2">
      <c r="C347">
        <v>500000345</v>
      </c>
      <c r="E347" t="str">
        <f t="shared" si="26"/>
        <v>宮尾  治幸</v>
      </c>
      <c r="F347" t="str">
        <f t="shared" si="24"/>
        <v>ﾐﾔｵ ﾊﾙﾕｷ</v>
      </c>
      <c r="G347" t="str">
        <f t="shared" si="27"/>
        <v>MIYAO Haruyuki(84)</v>
      </c>
      <c r="H347">
        <f t="shared" si="25"/>
        <v>1</v>
      </c>
      <c r="I347">
        <v>50</v>
      </c>
      <c r="J347">
        <f>IF(AC347="","500001",VLOOKUP(AC347,[2]shozoku!$A:$B,2,0))</f>
        <v>500065</v>
      </c>
      <c r="K347" t="str">
        <f>IF(AD347="","",VLOOKUP(AD347,[2]種目コード!$A:$B,2,0)&amp;IF(AF347="",""," "&amp;"0"&amp;AE347&amp;AF347&amp;AG347))</f>
        <v>00260 0001220</v>
      </c>
      <c r="L347" t="str">
        <f>IF(AH347="","",VLOOKUP(AH347,[2]種目コード!$A:$B,2,0)&amp;IF(AJ347="",""," "&amp;"0"&amp;AI347&amp;AJ347&amp;AK347))</f>
        <v>00560 0005800</v>
      </c>
      <c r="O347" t="s">
        <v>2472</v>
      </c>
      <c r="P347" t="s">
        <v>2473</v>
      </c>
      <c r="Q347" t="s">
        <v>2474</v>
      </c>
      <c r="R347" t="s">
        <v>2475</v>
      </c>
      <c r="S347" t="s">
        <v>2476</v>
      </c>
      <c r="T347" t="s">
        <v>2477</v>
      </c>
      <c r="U347" t="s">
        <v>2478</v>
      </c>
      <c r="V347" t="s">
        <v>2479</v>
      </c>
      <c r="W347" t="s">
        <v>1146</v>
      </c>
      <c r="X347" t="s">
        <v>522</v>
      </c>
      <c r="Y347" t="s">
        <v>196</v>
      </c>
      <c r="AA347">
        <v>37</v>
      </c>
      <c r="AB347" t="s">
        <v>2136</v>
      </c>
      <c r="AC347" t="s">
        <v>2480</v>
      </c>
      <c r="AD347" t="s">
        <v>2481</v>
      </c>
      <c r="AE347" s="39" t="s">
        <v>210</v>
      </c>
      <c r="AF347" t="s">
        <v>181</v>
      </c>
      <c r="AG347" t="s">
        <v>655</v>
      </c>
      <c r="AH347" t="s">
        <v>2482</v>
      </c>
      <c r="AI347" t="s">
        <v>187</v>
      </c>
      <c r="AJ347" t="s">
        <v>2483</v>
      </c>
      <c r="AK347" t="s">
        <v>187</v>
      </c>
    </row>
    <row r="348" spans="3:41" x14ac:dyDescent="0.2">
      <c r="C348">
        <v>500000346</v>
      </c>
      <c r="E348" t="str">
        <f t="shared" si="26"/>
        <v>漆崎  仁志</v>
      </c>
      <c r="F348" t="str">
        <f t="shared" si="24"/>
        <v>ｳﾙｼｻｷ ﾋﾄｼ</v>
      </c>
      <c r="G348" t="str">
        <f t="shared" si="27"/>
        <v>URUSHISAKI Hitoshi(83)</v>
      </c>
      <c r="H348">
        <f t="shared" si="25"/>
        <v>1</v>
      </c>
      <c r="I348">
        <v>50</v>
      </c>
      <c r="J348">
        <f>IF(AC348="","500001",VLOOKUP(AC348,[2]shozoku!$A:$B,2,0))</f>
        <v>500065</v>
      </c>
      <c r="K348" t="str">
        <f>IF(AD348="","",VLOOKUP(AD348,[2]種目コード!$A:$B,2,0)&amp;IF(AF348="",""," "&amp;"0"&amp;AE348&amp;AF348&amp;AG348))</f>
        <v>00260 0001167</v>
      </c>
      <c r="L348" t="str">
        <f>IF(AH348="","",VLOOKUP(AH348,[2]種目コード!$A:$B,2,0)&amp;IF(AJ348="",""," "&amp;"0"&amp;AI348&amp;AJ348&amp;AK348))</f>
        <v/>
      </c>
      <c r="O348" t="s">
        <v>2484</v>
      </c>
      <c r="P348" t="s">
        <v>2485</v>
      </c>
      <c r="Q348" t="s">
        <v>2486</v>
      </c>
      <c r="R348" t="s">
        <v>2487</v>
      </c>
      <c r="S348" t="s">
        <v>2488</v>
      </c>
      <c r="T348" t="s">
        <v>2489</v>
      </c>
      <c r="U348" t="s">
        <v>2490</v>
      </c>
      <c r="V348" t="s">
        <v>2479</v>
      </c>
      <c r="W348" t="s">
        <v>2135</v>
      </c>
      <c r="X348" t="s">
        <v>520</v>
      </c>
      <c r="Y348" t="s">
        <v>285</v>
      </c>
      <c r="AA348">
        <v>37</v>
      </c>
      <c r="AB348" t="s">
        <v>2136</v>
      </c>
      <c r="AC348" t="s">
        <v>2480</v>
      </c>
      <c r="AD348" t="s">
        <v>2481</v>
      </c>
      <c r="AE348" s="39" t="s">
        <v>210</v>
      </c>
      <c r="AF348" t="s">
        <v>196</v>
      </c>
      <c r="AG348" t="s">
        <v>1513</v>
      </c>
    </row>
    <row r="349" spans="3:41" x14ac:dyDescent="0.2">
      <c r="C349">
        <v>500000347</v>
      </c>
      <c r="E349" t="str">
        <f t="shared" si="26"/>
        <v>伊澤  歩生(小4)</v>
      </c>
      <c r="F349" t="str">
        <f t="shared" ref="F349:F412" si="28">ASC(Q349&amp;" "&amp;R349)</f>
        <v>ｲｻﾞﾜ ｱｵｲ</v>
      </c>
      <c r="G349" t="str">
        <f t="shared" si="27"/>
        <v>IZAWA Aoi(11)</v>
      </c>
      <c r="H349">
        <f t="shared" ref="H349:H412" si="29">IF(V349="男",1,2)</f>
        <v>1</v>
      </c>
      <c r="I349">
        <v>50</v>
      </c>
      <c r="J349">
        <f>IF(AC349="","500001",VLOOKUP(AC349,[2]shozoku!$A:$B,2,0))</f>
        <v>500066</v>
      </c>
      <c r="K349" t="str">
        <f>IF(AD349="","",VLOOKUP(AD349,[2]種目コード!$A:$B,2,0)&amp;IF(AF349="",""," "&amp;"0"&amp;AE349&amp;AF349&amp;AG349))</f>
        <v>00610 0024000</v>
      </c>
      <c r="L349" t="str">
        <f>IF(AH349="","",VLOOKUP(AH349,[2]種目コード!$A:$B,2,0)&amp;IF(AJ349="",""," "&amp;"0"&amp;AI349&amp;AJ349&amp;AK349))</f>
        <v/>
      </c>
      <c r="O349" t="s">
        <v>2491</v>
      </c>
      <c r="P349" t="s">
        <v>2492</v>
      </c>
      <c r="Q349" t="s">
        <v>2493</v>
      </c>
      <c r="R349" t="s">
        <v>2494</v>
      </c>
      <c r="S349" t="s">
        <v>2495</v>
      </c>
      <c r="T349" t="s">
        <v>2496</v>
      </c>
      <c r="U349" t="s">
        <v>508</v>
      </c>
      <c r="V349" t="s">
        <v>178</v>
      </c>
      <c r="W349" t="s">
        <v>509</v>
      </c>
      <c r="X349" t="s">
        <v>311</v>
      </c>
      <c r="Y349" t="s">
        <v>181</v>
      </c>
      <c r="Z349" t="s">
        <v>510</v>
      </c>
      <c r="AA349">
        <v>10</v>
      </c>
      <c r="AB349" t="s">
        <v>1982</v>
      </c>
      <c r="AC349" t="s">
        <v>2497</v>
      </c>
      <c r="AD349" t="s">
        <v>512</v>
      </c>
      <c r="AE349" s="39" t="s">
        <v>425</v>
      </c>
      <c r="AF349" t="s">
        <v>1223</v>
      </c>
      <c r="AG349" t="s">
        <v>187</v>
      </c>
    </row>
    <row r="350" spans="3:41" x14ac:dyDescent="0.2">
      <c r="C350">
        <v>500000348</v>
      </c>
      <c r="E350" t="str">
        <f t="shared" si="26"/>
        <v>関  俊介</v>
      </c>
      <c r="F350" t="str">
        <f t="shared" si="28"/>
        <v>ｾｷ ｼｭﾝｽｹ</v>
      </c>
      <c r="G350" t="str">
        <f t="shared" si="27"/>
        <v>SEKI Shunsuke(00)</v>
      </c>
      <c r="H350">
        <f t="shared" si="29"/>
        <v>1</v>
      </c>
      <c r="I350">
        <v>50</v>
      </c>
      <c r="J350">
        <f>IF(AC350="","500001",VLOOKUP(AC350,[2]shozoku!$A:$B,2,0))</f>
        <v>500067</v>
      </c>
      <c r="K350" t="str">
        <f>IF(AD350="","",VLOOKUP(AD350,[2]種目コード!$A:$B,2,0)&amp;IF(AF350="",""," "&amp;"0"&amp;AE350&amp;AF350&amp;AG350))</f>
        <v>00360 0002790</v>
      </c>
      <c r="L350" t="str">
        <f>IF(AH350="","",VLOOKUP(AH350,[2]種目コード!$A:$B,2,0)&amp;IF(AJ350="",""," "&amp;"0"&amp;AI350&amp;AJ350&amp;AK350))</f>
        <v/>
      </c>
      <c r="O350" t="s">
        <v>2498</v>
      </c>
      <c r="P350" t="s">
        <v>2499</v>
      </c>
      <c r="Q350" t="s">
        <v>2500</v>
      </c>
      <c r="R350" t="s">
        <v>2501</v>
      </c>
      <c r="S350" t="s">
        <v>2502</v>
      </c>
      <c r="T350" t="s">
        <v>2503</v>
      </c>
      <c r="U350" t="s">
        <v>2504</v>
      </c>
      <c r="V350" t="s">
        <v>178</v>
      </c>
      <c r="W350" t="s">
        <v>1115</v>
      </c>
      <c r="X350" t="s">
        <v>522</v>
      </c>
      <c r="Y350" t="s">
        <v>253</v>
      </c>
      <c r="AA350">
        <v>21</v>
      </c>
      <c r="AB350" t="s">
        <v>1982</v>
      </c>
      <c r="AC350" t="s">
        <v>2505</v>
      </c>
      <c r="AD350" t="s">
        <v>286</v>
      </c>
      <c r="AE350" s="39" t="s">
        <v>210</v>
      </c>
      <c r="AF350" t="s">
        <v>542</v>
      </c>
      <c r="AG350" t="s">
        <v>985</v>
      </c>
    </row>
    <row r="351" spans="3:41" x14ac:dyDescent="0.2">
      <c r="C351">
        <v>500000349</v>
      </c>
      <c r="E351" t="str">
        <f t="shared" si="26"/>
        <v>笠原  浩樹</v>
      </c>
      <c r="F351" t="str">
        <f t="shared" si="28"/>
        <v>ｶｻﾊﾗ ｺｳｷ</v>
      </c>
      <c r="G351" t="str">
        <f t="shared" si="27"/>
        <v>KASAHARA Koki(97)</v>
      </c>
      <c r="H351">
        <f t="shared" si="29"/>
        <v>1</v>
      </c>
      <c r="I351">
        <v>50</v>
      </c>
      <c r="J351">
        <f>IF(AC351="","500001",VLOOKUP(AC351,[2]shozoku!$A:$B,2,0))</f>
        <v>500067</v>
      </c>
      <c r="K351" t="str">
        <f>IF(AD351="","",VLOOKUP(AD351,[2]種目コード!$A:$B,2,0)&amp;IF(AF351="",""," "&amp;"0"&amp;AE351&amp;AF351&amp;AG351))</f>
        <v>00260 0001190</v>
      </c>
      <c r="L351" t="str">
        <f>IF(AH351="","",VLOOKUP(AH351,[2]種目コード!$A:$B,2,0)&amp;IF(AJ351="",""," "&amp;"0"&amp;AI351&amp;AJ351&amp;AK351))</f>
        <v>00360 0002463</v>
      </c>
      <c r="O351" t="s">
        <v>2506</v>
      </c>
      <c r="P351" t="s">
        <v>2507</v>
      </c>
      <c r="Q351" t="s">
        <v>2508</v>
      </c>
      <c r="R351" t="s">
        <v>1251</v>
      </c>
      <c r="S351" t="s">
        <v>2509</v>
      </c>
      <c r="T351" t="s">
        <v>1253</v>
      </c>
      <c r="U351" t="s">
        <v>2510</v>
      </c>
      <c r="V351" t="s">
        <v>178</v>
      </c>
      <c r="W351" t="s">
        <v>846</v>
      </c>
      <c r="X351" t="s">
        <v>715</v>
      </c>
      <c r="Y351" t="s">
        <v>598</v>
      </c>
      <c r="AA351">
        <v>24</v>
      </c>
      <c r="AB351" t="s">
        <v>1982</v>
      </c>
      <c r="AC351" t="s">
        <v>2505</v>
      </c>
      <c r="AD351" t="s">
        <v>209</v>
      </c>
      <c r="AE351" s="39" t="s">
        <v>210</v>
      </c>
      <c r="AF351" t="s">
        <v>196</v>
      </c>
      <c r="AG351" t="s">
        <v>985</v>
      </c>
      <c r="AH351" t="s">
        <v>286</v>
      </c>
      <c r="AI351" t="s">
        <v>187</v>
      </c>
      <c r="AJ351" t="s">
        <v>253</v>
      </c>
      <c r="AK351" t="s">
        <v>923</v>
      </c>
      <c r="AL351" t="s">
        <v>4</v>
      </c>
      <c r="AM351" t="s">
        <v>220</v>
      </c>
      <c r="AN351" t="s">
        <v>879</v>
      </c>
      <c r="AO351" t="s">
        <v>2511</v>
      </c>
    </row>
    <row r="352" spans="3:41" x14ac:dyDescent="0.2">
      <c r="C352">
        <v>500000350</v>
      </c>
      <c r="E352" t="str">
        <f t="shared" si="26"/>
        <v>坂本  拓己</v>
      </c>
      <c r="F352" t="str">
        <f t="shared" si="28"/>
        <v>ｻｶﾓﾄ ﾀｸﾐ</v>
      </c>
      <c r="G352" t="str">
        <f t="shared" si="27"/>
        <v>SAKAMOTO Takumi(98)</v>
      </c>
      <c r="H352">
        <f t="shared" si="29"/>
        <v>1</v>
      </c>
      <c r="I352">
        <v>50</v>
      </c>
      <c r="J352">
        <f>IF(AC352="","500001",VLOOKUP(AC352,[2]shozoku!$A:$B,2,0))</f>
        <v>500067</v>
      </c>
      <c r="K352" t="str">
        <f>IF(AD352="","",VLOOKUP(AD352,[2]種目コード!$A:$B,2,0)&amp;IF(AF352="",""," "&amp;"0"&amp;AE352&amp;AF352&amp;AG352))</f>
        <v>01160 0165236</v>
      </c>
      <c r="L352" t="str">
        <f>IF(AH352="","",VLOOKUP(AH352,[2]種目コード!$A:$B,2,0)&amp;IF(AJ352="",""," "&amp;"0"&amp;AI352&amp;AJ352&amp;AK352))</f>
        <v/>
      </c>
      <c r="O352" t="s">
        <v>2512</v>
      </c>
      <c r="P352" t="s">
        <v>2513</v>
      </c>
      <c r="Q352" t="s">
        <v>2514</v>
      </c>
      <c r="R352" t="s">
        <v>853</v>
      </c>
      <c r="S352" t="s">
        <v>2515</v>
      </c>
      <c r="T352" t="s">
        <v>1334</v>
      </c>
      <c r="U352" t="s">
        <v>2516</v>
      </c>
      <c r="V352" t="s">
        <v>178</v>
      </c>
      <c r="W352" t="s">
        <v>2517</v>
      </c>
      <c r="X352" t="s">
        <v>220</v>
      </c>
      <c r="Y352" t="s">
        <v>537</v>
      </c>
      <c r="AA352">
        <v>23</v>
      </c>
      <c r="AB352" t="s">
        <v>1982</v>
      </c>
      <c r="AC352" t="s">
        <v>2505</v>
      </c>
      <c r="AD352" t="s">
        <v>1037</v>
      </c>
      <c r="AE352" t="s">
        <v>285</v>
      </c>
      <c r="AF352" t="s">
        <v>864</v>
      </c>
      <c r="AG352" t="s">
        <v>587</v>
      </c>
      <c r="AL352" t="s">
        <v>4</v>
      </c>
      <c r="AM352" t="s">
        <v>220</v>
      </c>
    </row>
    <row r="353" spans="3:39" x14ac:dyDescent="0.2">
      <c r="C353">
        <v>500000351</v>
      </c>
      <c r="E353" t="str">
        <f t="shared" si="26"/>
        <v>田村  直幸</v>
      </c>
      <c r="F353" t="str">
        <f t="shared" si="28"/>
        <v>ﾀﾑﾗ ﾅｵﾕｷ</v>
      </c>
      <c r="G353" t="str">
        <f t="shared" si="27"/>
        <v>TAMURA Naoyuki(01)</v>
      </c>
      <c r="H353">
        <f t="shared" si="29"/>
        <v>1</v>
      </c>
      <c r="I353">
        <v>50</v>
      </c>
      <c r="J353">
        <f>IF(AC353="","500001",VLOOKUP(AC353,[2]shozoku!$A:$B,2,0))</f>
        <v>500067</v>
      </c>
      <c r="K353" t="str">
        <f>IF(AD353="","",VLOOKUP(AD353,[2]種目コード!$A:$B,2,0)&amp;IF(AF353="",""," "&amp;"0"&amp;AE353&amp;AF353&amp;AG353))</f>
        <v>00860 0053179</v>
      </c>
      <c r="L353" t="str">
        <f>IF(AH353="","",VLOOKUP(AH353,[2]種目コード!$A:$B,2,0)&amp;IF(AJ353="",""," "&amp;"0"&amp;AI353&amp;AJ353&amp;AK353))</f>
        <v/>
      </c>
      <c r="O353" t="s">
        <v>2518</v>
      </c>
      <c r="P353" t="s">
        <v>2519</v>
      </c>
      <c r="Q353" t="s">
        <v>2520</v>
      </c>
      <c r="R353" t="s">
        <v>2521</v>
      </c>
      <c r="S353" t="s">
        <v>2522</v>
      </c>
      <c r="T353" t="s">
        <v>2523</v>
      </c>
      <c r="U353" t="s">
        <v>2524</v>
      </c>
      <c r="V353" t="s">
        <v>178</v>
      </c>
      <c r="W353" t="s">
        <v>1990</v>
      </c>
      <c r="X353" t="s">
        <v>767</v>
      </c>
      <c r="Y353" t="s">
        <v>520</v>
      </c>
      <c r="AA353">
        <v>20</v>
      </c>
      <c r="AB353" t="s">
        <v>1982</v>
      </c>
      <c r="AC353" t="s">
        <v>2505</v>
      </c>
      <c r="AD353" t="s">
        <v>184</v>
      </c>
      <c r="AE353" s="39" t="s">
        <v>340</v>
      </c>
      <c r="AF353" t="s">
        <v>276</v>
      </c>
      <c r="AG353" t="s">
        <v>2525</v>
      </c>
    </row>
    <row r="354" spans="3:39" x14ac:dyDescent="0.2">
      <c r="C354">
        <v>500000352</v>
      </c>
      <c r="E354" t="str">
        <f t="shared" si="26"/>
        <v>渡辺  譲二</v>
      </c>
      <c r="F354" t="str">
        <f t="shared" si="28"/>
        <v>ﾜﾀﾅﾍﾞ ｼﾞｮｳｼﾞ</v>
      </c>
      <c r="G354" t="str">
        <f t="shared" si="27"/>
        <v>WATANABE Joji(94)</v>
      </c>
      <c r="H354">
        <f t="shared" si="29"/>
        <v>1</v>
      </c>
      <c r="I354">
        <v>50</v>
      </c>
      <c r="J354">
        <f>IF(AC354="","500001",VLOOKUP(AC354,[2]shozoku!$A:$B,2,0))</f>
        <v>500067</v>
      </c>
      <c r="K354" t="str">
        <f>IF(AD354="","",VLOOKUP(AD354,[2]種目コード!$A:$B,2,0)&amp;IF(AF354="",""," "&amp;"0"&amp;AE354&amp;AF354&amp;AG354))</f>
        <v>00260 0001199</v>
      </c>
      <c r="L354" t="str">
        <f>IF(AH354="","",VLOOKUP(AH354,[2]種目コード!$A:$B,2,0)&amp;IF(AJ354="",""," "&amp;"0"&amp;AI354&amp;AJ354&amp;AK354))</f>
        <v>00360 0002390</v>
      </c>
      <c r="O354" t="s">
        <v>2526</v>
      </c>
      <c r="P354" t="s">
        <v>2527</v>
      </c>
      <c r="Q354" t="s">
        <v>525</v>
      </c>
      <c r="R354" t="s">
        <v>2528</v>
      </c>
      <c r="S354" t="s">
        <v>1863</v>
      </c>
      <c r="T354" t="s">
        <v>2529</v>
      </c>
      <c r="U354" t="s">
        <v>2530</v>
      </c>
      <c r="V354" t="s">
        <v>178</v>
      </c>
      <c r="W354" t="s">
        <v>274</v>
      </c>
      <c r="X354" t="s">
        <v>181</v>
      </c>
      <c r="Y354" t="s">
        <v>715</v>
      </c>
      <c r="AA354">
        <v>26</v>
      </c>
      <c r="AB354" t="s">
        <v>1982</v>
      </c>
      <c r="AC354" t="s">
        <v>2505</v>
      </c>
      <c r="AD354" t="s">
        <v>209</v>
      </c>
      <c r="AE354" s="39" t="s">
        <v>210</v>
      </c>
      <c r="AF354" t="s">
        <v>196</v>
      </c>
      <c r="AG354" t="s">
        <v>2511</v>
      </c>
      <c r="AH354" t="s">
        <v>286</v>
      </c>
      <c r="AI354" t="s">
        <v>187</v>
      </c>
      <c r="AJ354" t="s">
        <v>236</v>
      </c>
      <c r="AK354" t="s">
        <v>985</v>
      </c>
      <c r="AL354" t="s">
        <v>4</v>
      </c>
      <c r="AM354" t="s">
        <v>220</v>
      </c>
    </row>
    <row r="355" spans="3:39" x14ac:dyDescent="0.2">
      <c r="C355">
        <v>500000353</v>
      </c>
      <c r="E355" t="str">
        <f t="shared" si="26"/>
        <v>田口  良平</v>
      </c>
      <c r="F355" t="str">
        <f t="shared" si="28"/>
        <v>ﾀｸﾞﾁ ﾘｮｳﾍｲ</v>
      </c>
      <c r="G355" t="str">
        <f t="shared" si="27"/>
        <v>TAGUCHI Ryohei(96)</v>
      </c>
      <c r="H355">
        <f t="shared" si="29"/>
        <v>1</v>
      </c>
      <c r="I355">
        <v>50</v>
      </c>
      <c r="J355">
        <f>IF(AC355="","500001",VLOOKUP(AC355,[2]shozoku!$A:$B,2,0))</f>
        <v>500067</v>
      </c>
      <c r="K355" t="str">
        <f>IF(AD355="","",VLOOKUP(AD355,[2]種目コード!$A:$B,2,0)&amp;IF(AF355="",""," "&amp;"0"&amp;AE355&amp;AF355&amp;AG355))</f>
        <v>01160 0201851</v>
      </c>
      <c r="L355" t="str">
        <f>IF(AH355="","",VLOOKUP(AH355,[2]種目コード!$A:$B,2,0)&amp;IF(AJ355="",""," "&amp;"0"&amp;AI355&amp;AJ355&amp;AK355))</f>
        <v/>
      </c>
      <c r="O355" t="s">
        <v>2531</v>
      </c>
      <c r="P355" t="s">
        <v>2532</v>
      </c>
      <c r="Q355" t="s">
        <v>2533</v>
      </c>
      <c r="R355" t="s">
        <v>2534</v>
      </c>
      <c r="S355" t="s">
        <v>2535</v>
      </c>
      <c r="T355" t="s">
        <v>2536</v>
      </c>
      <c r="U355" t="s">
        <v>2537</v>
      </c>
      <c r="V355" t="s">
        <v>178</v>
      </c>
      <c r="W355" t="s">
        <v>1139</v>
      </c>
      <c r="X355" t="s">
        <v>559</v>
      </c>
      <c r="Y355" t="s">
        <v>221</v>
      </c>
      <c r="AA355">
        <v>25</v>
      </c>
      <c r="AB355" t="s">
        <v>1982</v>
      </c>
      <c r="AC355" t="s">
        <v>2505</v>
      </c>
      <c r="AD355" t="s">
        <v>1037</v>
      </c>
      <c r="AE355" t="s">
        <v>655</v>
      </c>
      <c r="AF355" t="s">
        <v>701</v>
      </c>
      <c r="AG355" t="s">
        <v>500</v>
      </c>
    </row>
    <row r="356" spans="3:39" x14ac:dyDescent="0.2">
      <c r="C356">
        <v>500000354</v>
      </c>
      <c r="E356" t="str">
        <f t="shared" si="26"/>
        <v>小泉  純生</v>
      </c>
      <c r="F356" t="str">
        <f t="shared" si="28"/>
        <v>ｺｲｽﾞﾐ ｼﾞｭﾝｷ</v>
      </c>
      <c r="G356" t="str">
        <f t="shared" si="27"/>
        <v>KOIZUMI Junki(01)</v>
      </c>
      <c r="H356">
        <f t="shared" si="29"/>
        <v>1</v>
      </c>
      <c r="I356">
        <v>50</v>
      </c>
      <c r="J356">
        <f>IF(AC356="","500001",VLOOKUP(AC356,[2]shozoku!$A:$B,2,0))</f>
        <v>500067</v>
      </c>
      <c r="K356" t="str">
        <f>IF(AD356="","",VLOOKUP(AD356,[2]種目コード!$A:$B,2,0)&amp;IF(AF356="",""," "&amp;"0"&amp;AE356&amp;AF356&amp;AG356))</f>
        <v>00260 0001612</v>
      </c>
      <c r="L356" t="str">
        <f>IF(AH356="","",VLOOKUP(AH356,[2]種目コード!$A:$B,2,0)&amp;IF(AJ356="",""," "&amp;"0"&amp;AI356&amp;AJ356&amp;AK356))</f>
        <v/>
      </c>
      <c r="O356" t="s">
        <v>2538</v>
      </c>
      <c r="P356" t="s">
        <v>2539</v>
      </c>
      <c r="Q356" t="s">
        <v>2540</v>
      </c>
      <c r="R356" t="s">
        <v>2541</v>
      </c>
      <c r="S356" t="s">
        <v>2542</v>
      </c>
      <c r="T356" t="s">
        <v>2543</v>
      </c>
      <c r="U356" t="s">
        <v>2544</v>
      </c>
      <c r="V356" t="s">
        <v>178</v>
      </c>
      <c r="W356" t="s">
        <v>1990</v>
      </c>
      <c r="X356" t="s">
        <v>559</v>
      </c>
      <c r="Y356" t="s">
        <v>560</v>
      </c>
      <c r="AA356">
        <v>20</v>
      </c>
      <c r="AB356" t="s">
        <v>1982</v>
      </c>
      <c r="AC356" t="s">
        <v>2505</v>
      </c>
      <c r="AD356" t="s">
        <v>209</v>
      </c>
      <c r="AE356" s="39" t="s">
        <v>210</v>
      </c>
      <c r="AF356" t="s">
        <v>285</v>
      </c>
      <c r="AG356" t="s">
        <v>181</v>
      </c>
    </row>
    <row r="357" spans="3:39" x14ac:dyDescent="0.2">
      <c r="C357">
        <v>500000355</v>
      </c>
      <c r="E357" t="str">
        <f t="shared" si="26"/>
        <v>島田  悠</v>
      </c>
      <c r="F357" t="str">
        <f t="shared" si="28"/>
        <v>ｼﾏﾀﾞ ﾕｳ</v>
      </c>
      <c r="G357" t="str">
        <f t="shared" si="27"/>
        <v>SHIMADA Yu(98)</v>
      </c>
      <c r="H357">
        <f t="shared" si="29"/>
        <v>1</v>
      </c>
      <c r="I357">
        <v>50</v>
      </c>
      <c r="J357">
        <f>IF(AC357="","500001",VLOOKUP(AC357,[2]shozoku!$A:$B,2,0))</f>
        <v>500067</v>
      </c>
      <c r="K357" t="str">
        <f>IF(AD357="","",VLOOKUP(AD357,[2]種目コード!$A:$B,2,0)&amp;IF(AF357="",""," "&amp;"0"&amp;AE357&amp;AF357&amp;AG357))</f>
        <v>00360 0002437</v>
      </c>
      <c r="L357" t="str">
        <f>IF(AH357="","",VLOOKUP(AH357,[2]種目コード!$A:$B,2,0)&amp;IF(AJ357="",""," "&amp;"0"&amp;AI357&amp;AJ357&amp;AK357))</f>
        <v/>
      </c>
      <c r="O357" t="s">
        <v>2545</v>
      </c>
      <c r="P357" t="s">
        <v>2546</v>
      </c>
      <c r="Q357" t="s">
        <v>554</v>
      </c>
      <c r="R357" t="s">
        <v>2340</v>
      </c>
      <c r="S357" t="s">
        <v>2547</v>
      </c>
      <c r="T357" t="s">
        <v>2342</v>
      </c>
      <c r="U357" t="s">
        <v>2548</v>
      </c>
      <c r="V357" t="s">
        <v>178</v>
      </c>
      <c r="W357" t="s">
        <v>2517</v>
      </c>
      <c r="X357" t="s">
        <v>715</v>
      </c>
      <c r="Y357" t="s">
        <v>767</v>
      </c>
      <c r="AA357">
        <v>23</v>
      </c>
      <c r="AB357" t="s">
        <v>1982</v>
      </c>
      <c r="AC357" t="s">
        <v>2505</v>
      </c>
      <c r="AD357" t="s">
        <v>286</v>
      </c>
      <c r="AE357" s="39" t="s">
        <v>210</v>
      </c>
      <c r="AF357" t="s">
        <v>253</v>
      </c>
      <c r="AG357" t="s">
        <v>2549</v>
      </c>
      <c r="AL357" t="s">
        <v>4</v>
      </c>
      <c r="AM357" t="s">
        <v>220</v>
      </c>
    </row>
    <row r="358" spans="3:39" x14ac:dyDescent="0.2">
      <c r="C358">
        <v>500000356</v>
      </c>
      <c r="E358" t="str">
        <f t="shared" si="26"/>
        <v>杉本  崇</v>
      </c>
      <c r="F358" t="str">
        <f t="shared" si="28"/>
        <v>ｽｷﾞﾓﾄ ﾀｶｼ</v>
      </c>
      <c r="G358" t="str">
        <f t="shared" si="27"/>
        <v>SUGIMOTO Takashi(98)</v>
      </c>
      <c r="H358">
        <f t="shared" si="29"/>
        <v>1</v>
      </c>
      <c r="I358">
        <v>50</v>
      </c>
      <c r="J358">
        <f>IF(AC358="","500001",VLOOKUP(AC358,[2]shozoku!$A:$B,2,0))</f>
        <v>500067</v>
      </c>
      <c r="K358" t="str">
        <f>IF(AD358="","",VLOOKUP(AD358,[2]種目コード!$A:$B,2,0)&amp;IF(AF358="",""," "&amp;"0"&amp;AE358&amp;AF358&amp;AG358))</f>
        <v>01160 0172200</v>
      </c>
      <c r="L358" t="str">
        <f>IF(AH358="","",VLOOKUP(AH358,[2]種目コード!$A:$B,2,0)&amp;IF(AJ358="",""," "&amp;"0"&amp;AI358&amp;AJ358&amp;AK358))</f>
        <v/>
      </c>
      <c r="O358" t="s">
        <v>2550</v>
      </c>
      <c r="P358" t="s">
        <v>2551</v>
      </c>
      <c r="Q358" t="s">
        <v>2552</v>
      </c>
      <c r="R358" t="s">
        <v>2466</v>
      </c>
      <c r="S358" t="s">
        <v>2553</v>
      </c>
      <c r="T358" t="s">
        <v>2468</v>
      </c>
      <c r="U358" t="s">
        <v>2554</v>
      </c>
      <c r="V358" t="s">
        <v>178</v>
      </c>
      <c r="W358" t="s">
        <v>2517</v>
      </c>
      <c r="X358" t="s">
        <v>715</v>
      </c>
      <c r="Y358" t="s">
        <v>322</v>
      </c>
      <c r="AA358">
        <v>23</v>
      </c>
      <c r="AB358" t="s">
        <v>1982</v>
      </c>
      <c r="AC358" t="s">
        <v>2505</v>
      </c>
      <c r="AD358" t="s">
        <v>1037</v>
      </c>
      <c r="AE358" t="s">
        <v>730</v>
      </c>
      <c r="AF358" t="s">
        <v>537</v>
      </c>
      <c r="AG358" t="s">
        <v>187</v>
      </c>
      <c r="AL358" t="s">
        <v>4</v>
      </c>
      <c r="AM358" t="s">
        <v>220</v>
      </c>
    </row>
    <row r="359" spans="3:39" x14ac:dyDescent="0.2">
      <c r="C359">
        <v>500000357</v>
      </c>
      <c r="E359" t="str">
        <f t="shared" si="26"/>
        <v>澤野  能文</v>
      </c>
      <c r="F359" t="str">
        <f t="shared" si="28"/>
        <v>ｻﾜﾉ ﾖｼﾌﾐ</v>
      </c>
      <c r="G359" t="str">
        <f t="shared" si="27"/>
        <v>SAWANO Yoshifumi(99)</v>
      </c>
      <c r="H359">
        <f t="shared" si="29"/>
        <v>1</v>
      </c>
      <c r="I359">
        <v>50</v>
      </c>
      <c r="J359">
        <f>IF(AC359="","500001",VLOOKUP(AC359,[2]shozoku!$A:$B,2,0))</f>
        <v>500067</v>
      </c>
      <c r="K359" t="str">
        <f>IF(AD359="","",VLOOKUP(AD359,[2]種目コード!$A:$B,2,0)&amp;IF(AF359="",""," "&amp;"0"&amp;AE359&amp;AF359&amp;AG359))</f>
        <v>00560 0012047</v>
      </c>
      <c r="L359" t="str">
        <f>IF(AH359="","",VLOOKUP(AH359,[2]種目コード!$A:$B,2,0)&amp;IF(AJ359="",""," "&amp;"0"&amp;AI359&amp;AJ359&amp;AK359))</f>
        <v/>
      </c>
      <c r="O359" t="s">
        <v>2555</v>
      </c>
      <c r="P359" t="s">
        <v>2556</v>
      </c>
      <c r="Q359" t="s">
        <v>2557</v>
      </c>
      <c r="R359" t="s">
        <v>2558</v>
      </c>
      <c r="S359" t="s">
        <v>2559</v>
      </c>
      <c r="T359" t="s">
        <v>2560</v>
      </c>
      <c r="U359" t="s">
        <v>2561</v>
      </c>
      <c r="V359" t="s">
        <v>178</v>
      </c>
      <c r="W359" t="s">
        <v>1949</v>
      </c>
      <c r="X359" t="s">
        <v>311</v>
      </c>
      <c r="Y359" t="s">
        <v>715</v>
      </c>
      <c r="AA359">
        <v>22</v>
      </c>
      <c r="AB359" t="s">
        <v>1982</v>
      </c>
      <c r="AC359" t="s">
        <v>2505</v>
      </c>
      <c r="AD359" t="s">
        <v>1781</v>
      </c>
      <c r="AE359" s="39" t="s">
        <v>424</v>
      </c>
      <c r="AF359" t="s">
        <v>655</v>
      </c>
      <c r="AG359" t="s">
        <v>2562</v>
      </c>
    </row>
    <row r="360" spans="3:39" x14ac:dyDescent="0.2">
      <c r="C360">
        <v>500000358</v>
      </c>
      <c r="E360" t="str">
        <f t="shared" si="26"/>
        <v>長塚  立樹</v>
      </c>
      <c r="F360" t="str">
        <f t="shared" si="28"/>
        <v>ﾅｶﾞﾂｶ ﾘｷ</v>
      </c>
      <c r="G360" t="str">
        <f t="shared" si="27"/>
        <v>NAGATSUKA Riki(95)</v>
      </c>
      <c r="H360">
        <f t="shared" si="29"/>
        <v>1</v>
      </c>
      <c r="I360">
        <v>50</v>
      </c>
      <c r="J360">
        <f>IF(AC360="","500001",VLOOKUP(AC360,[2]shozoku!$A:$B,2,0))</f>
        <v>500067</v>
      </c>
      <c r="K360" t="str">
        <f>IF(AD360="","",VLOOKUP(AD360,[2]種目コード!$A:$B,2,0)&amp;IF(AF360="",""," "&amp;"0"&amp;AE360&amp;AF360&amp;AG360))</f>
        <v>00260 0001290</v>
      </c>
      <c r="L360" t="str">
        <f>IF(AH360="","",VLOOKUP(AH360,[2]種目コード!$A:$B,2,0)&amp;IF(AJ360="",""," "&amp;"0"&amp;AI360&amp;AJ360&amp;AK360))</f>
        <v/>
      </c>
      <c r="O360" t="s">
        <v>2563</v>
      </c>
      <c r="P360" t="s">
        <v>2564</v>
      </c>
      <c r="Q360" t="s">
        <v>2565</v>
      </c>
      <c r="R360" t="s">
        <v>2566</v>
      </c>
      <c r="S360" t="s">
        <v>2567</v>
      </c>
      <c r="T360" t="s">
        <v>2568</v>
      </c>
      <c r="U360" t="s">
        <v>2569</v>
      </c>
      <c r="V360" t="s">
        <v>178</v>
      </c>
      <c r="W360" t="s">
        <v>849</v>
      </c>
      <c r="X360" t="s">
        <v>322</v>
      </c>
      <c r="Y360" t="s">
        <v>236</v>
      </c>
      <c r="AA360">
        <v>26</v>
      </c>
      <c r="AB360" t="s">
        <v>1982</v>
      </c>
      <c r="AC360" t="s">
        <v>2505</v>
      </c>
      <c r="AD360" t="s">
        <v>209</v>
      </c>
      <c r="AE360" s="39" t="s">
        <v>210</v>
      </c>
      <c r="AF360" t="s">
        <v>181</v>
      </c>
      <c r="AG360" t="s">
        <v>985</v>
      </c>
      <c r="AL360" t="s">
        <v>4</v>
      </c>
      <c r="AM360" t="s">
        <v>220</v>
      </c>
    </row>
    <row r="361" spans="3:39" x14ac:dyDescent="0.2">
      <c r="C361">
        <v>500000359</v>
      </c>
      <c r="E361" t="str">
        <f t="shared" si="26"/>
        <v>小山  亮介(中2)</v>
      </c>
      <c r="F361" t="str">
        <f t="shared" si="28"/>
        <v>ｺﾔﾏ ﾘｮｳｽｹ</v>
      </c>
      <c r="G361" t="str">
        <f t="shared" si="27"/>
        <v>KOYAMA Ryosuke(08)</v>
      </c>
      <c r="H361">
        <f t="shared" si="29"/>
        <v>1</v>
      </c>
      <c r="I361">
        <v>50</v>
      </c>
      <c r="J361">
        <f>IF(AC361="","500001",VLOOKUP(AC361,[2]shozoku!$A:$B,2,0))</f>
        <v>500067</v>
      </c>
      <c r="K361" t="str">
        <f>IF(AD361="","",VLOOKUP(AD361,[2]種目コード!$A:$B,2,0)&amp;IF(AF361="",""," "&amp;"0"&amp;AE361&amp;AF361&amp;AG361))</f>
        <v>00320 0002750</v>
      </c>
      <c r="L361" t="str">
        <f>IF(AH361="","",VLOOKUP(AH361,[2]種目コード!$A:$B,2,0)&amp;IF(AJ361="",""," "&amp;"0"&amp;AI361&amp;AJ361&amp;AK361))</f>
        <v/>
      </c>
      <c r="O361" t="s">
        <v>2570</v>
      </c>
      <c r="P361" t="s">
        <v>2571</v>
      </c>
      <c r="Q361" t="s">
        <v>350</v>
      </c>
      <c r="R361" t="s">
        <v>204</v>
      </c>
      <c r="S361" t="s">
        <v>352</v>
      </c>
      <c r="T361" t="s">
        <v>206</v>
      </c>
      <c r="U361" t="s">
        <v>2572</v>
      </c>
      <c r="V361" t="s">
        <v>178</v>
      </c>
      <c r="W361" t="s">
        <v>584</v>
      </c>
      <c r="X361" t="s">
        <v>522</v>
      </c>
      <c r="Y361" t="s">
        <v>560</v>
      </c>
      <c r="Z361" t="s">
        <v>355</v>
      </c>
      <c r="AB361" t="s">
        <v>1982</v>
      </c>
      <c r="AC361" t="s">
        <v>2505</v>
      </c>
      <c r="AD361" t="s">
        <v>380</v>
      </c>
      <c r="AE361" s="39" t="s">
        <v>210</v>
      </c>
      <c r="AF361" t="s">
        <v>542</v>
      </c>
      <c r="AG361" t="s">
        <v>1068</v>
      </c>
    </row>
    <row r="362" spans="3:39" x14ac:dyDescent="0.2">
      <c r="C362">
        <v>500000360</v>
      </c>
      <c r="E362" t="str">
        <f t="shared" si="26"/>
        <v>山本  晃大(中1)</v>
      </c>
      <c r="F362" t="str">
        <f t="shared" si="28"/>
        <v>ﾔﾏﾓﾄ ｺｳﾀﾞｲ</v>
      </c>
      <c r="G362" t="str">
        <f t="shared" si="27"/>
        <v>YAMAMOTO Kodai(08)</v>
      </c>
      <c r="H362">
        <f t="shared" si="29"/>
        <v>1</v>
      </c>
      <c r="I362">
        <v>50</v>
      </c>
      <c r="J362">
        <f>IF(AC362="","500001",VLOOKUP(AC362,[2]shozoku!$A:$B,2,0))</f>
        <v>500067</v>
      </c>
      <c r="K362" t="str">
        <f>IF(AD362="","",VLOOKUP(AD362,[2]種目コード!$A:$B,2,0)&amp;IF(AF362="",""," "&amp;"0"&amp;AE362&amp;AF362&amp;AG362))</f>
        <v>00830 0055287</v>
      </c>
      <c r="L362" t="str">
        <f>IF(AH362="","",VLOOKUP(AH362,[2]種目コード!$A:$B,2,0)&amp;IF(AJ362="",""," "&amp;"0"&amp;AI362&amp;AJ362&amp;AK362))</f>
        <v>00520 0011500</v>
      </c>
      <c r="O362" t="s">
        <v>2573</v>
      </c>
      <c r="P362" t="s">
        <v>2574</v>
      </c>
      <c r="Q362" t="s">
        <v>926</v>
      </c>
      <c r="R362" t="s">
        <v>698</v>
      </c>
      <c r="S362" t="s">
        <v>1081</v>
      </c>
      <c r="T362" t="s">
        <v>700</v>
      </c>
      <c r="U362" t="s">
        <v>2575</v>
      </c>
      <c r="V362" t="s">
        <v>178</v>
      </c>
      <c r="W362" t="s">
        <v>584</v>
      </c>
      <c r="X362" t="s">
        <v>196</v>
      </c>
      <c r="Y362" t="s">
        <v>559</v>
      </c>
      <c r="Z362" t="s">
        <v>402</v>
      </c>
      <c r="AB362" t="s">
        <v>1982</v>
      </c>
      <c r="AC362" t="s">
        <v>2505</v>
      </c>
      <c r="AD362" t="s">
        <v>586</v>
      </c>
      <c r="AE362" s="39" t="s">
        <v>340</v>
      </c>
      <c r="AF362" t="s">
        <v>864</v>
      </c>
      <c r="AG362" t="s">
        <v>948</v>
      </c>
      <c r="AH362" t="s">
        <v>372</v>
      </c>
      <c r="AI362" s="39" t="s">
        <v>424</v>
      </c>
      <c r="AJ362" t="s">
        <v>560</v>
      </c>
      <c r="AK362" t="s">
        <v>187</v>
      </c>
    </row>
    <row r="363" spans="3:39" x14ac:dyDescent="0.2">
      <c r="C363">
        <v>500000361</v>
      </c>
      <c r="E363" t="str">
        <f t="shared" si="26"/>
        <v>佐藤  澪(中1)</v>
      </c>
      <c r="F363" t="str">
        <f t="shared" si="28"/>
        <v>ｻﾄｳ ﾐｵ</v>
      </c>
      <c r="G363" t="str">
        <f t="shared" si="27"/>
        <v>SATO Mio(08)</v>
      </c>
      <c r="H363">
        <f t="shared" si="29"/>
        <v>2</v>
      </c>
      <c r="I363">
        <v>50</v>
      </c>
      <c r="J363">
        <f>IF(AC363="","500001",VLOOKUP(AC363,[2]shozoku!$A:$B,2,0))</f>
        <v>500067</v>
      </c>
      <c r="K363" t="str">
        <f>IF(AD363="","",VLOOKUP(AD363,[2]種目コード!$A:$B,2,0)&amp;IF(AF363="",""," "&amp;"0"&amp;AE363&amp;AF363&amp;AG363))</f>
        <v>00230 0001490</v>
      </c>
      <c r="L363" t="str">
        <f>IF(AH363="","",VLOOKUP(AH363,[2]種目コード!$A:$B,2,0)&amp;IF(AJ363="",""," "&amp;"0"&amp;AI363&amp;AJ363&amp;AK363))</f>
        <v/>
      </c>
      <c r="O363" t="s">
        <v>2576</v>
      </c>
      <c r="P363" t="s">
        <v>2577</v>
      </c>
      <c r="Q363" t="s">
        <v>375</v>
      </c>
      <c r="R363" t="s">
        <v>2578</v>
      </c>
      <c r="S363" t="s">
        <v>1524</v>
      </c>
      <c r="T363" t="s">
        <v>2579</v>
      </c>
      <c r="U363" t="s">
        <v>2580</v>
      </c>
      <c r="V363" t="s">
        <v>433</v>
      </c>
      <c r="W363" t="s">
        <v>584</v>
      </c>
      <c r="X363" t="s">
        <v>322</v>
      </c>
      <c r="Y363" t="s">
        <v>248</v>
      </c>
      <c r="Z363" t="s">
        <v>402</v>
      </c>
      <c r="AB363" t="s">
        <v>1982</v>
      </c>
      <c r="AC363" t="s">
        <v>2505</v>
      </c>
      <c r="AD363" t="s">
        <v>1</v>
      </c>
      <c r="AE363" s="39" t="s">
        <v>210</v>
      </c>
      <c r="AF363" t="s">
        <v>263</v>
      </c>
      <c r="AG363" t="s">
        <v>985</v>
      </c>
    </row>
    <row r="364" spans="3:39" x14ac:dyDescent="0.2">
      <c r="C364">
        <v>500000362</v>
      </c>
      <c r="E364" t="str">
        <f t="shared" si="26"/>
        <v>田中  翔大(小5)</v>
      </c>
      <c r="F364" t="str">
        <f t="shared" si="28"/>
        <v>ﾀﾅｶ ｼｮｳﾀﾞｲ</v>
      </c>
      <c r="G364" t="str">
        <f t="shared" si="27"/>
        <v>TANAKA Shodai(10)</v>
      </c>
      <c r="H364">
        <f t="shared" si="29"/>
        <v>1</v>
      </c>
      <c r="I364">
        <v>50</v>
      </c>
      <c r="J364">
        <f>IF(AC364="","500001",VLOOKUP(AC364,[2]shozoku!$A:$B,2,0))</f>
        <v>500067</v>
      </c>
      <c r="K364" t="str">
        <f>IF(AD364="","",VLOOKUP(AD364,[2]種目コード!$A:$B,2,0)&amp;IF(AF364="",""," "&amp;"0"&amp;AE364&amp;AF364&amp;AG364))</f>
        <v>00610 0030500</v>
      </c>
      <c r="L364" t="str">
        <f>IF(AH364="","",VLOOKUP(AH364,[2]種目コード!$A:$B,2,0)&amp;IF(AJ364="",""," "&amp;"0"&amp;AI364&amp;AJ364&amp;AK364))</f>
        <v/>
      </c>
      <c r="O364" t="s">
        <v>2581</v>
      </c>
      <c r="P364" t="s">
        <v>2582</v>
      </c>
      <c r="Q364" t="s">
        <v>257</v>
      </c>
      <c r="R364" t="s">
        <v>2583</v>
      </c>
      <c r="S364" t="s">
        <v>1143</v>
      </c>
      <c r="T364" t="s">
        <v>2584</v>
      </c>
      <c r="U364" t="s">
        <v>508</v>
      </c>
      <c r="V364" t="s">
        <v>178</v>
      </c>
      <c r="W364" t="s">
        <v>714</v>
      </c>
      <c r="X364" t="s">
        <v>181</v>
      </c>
      <c r="Y364" t="s">
        <v>497</v>
      </c>
      <c r="Z364" t="s">
        <v>716</v>
      </c>
      <c r="AB364" t="s">
        <v>1982</v>
      </c>
      <c r="AC364" t="s">
        <v>2505</v>
      </c>
      <c r="AD364" t="s">
        <v>512</v>
      </c>
      <c r="AE364" s="39" t="s">
        <v>449</v>
      </c>
      <c r="AF364" t="s">
        <v>880</v>
      </c>
      <c r="AG364" t="s">
        <v>187</v>
      </c>
    </row>
    <row r="365" spans="3:39" x14ac:dyDescent="0.2">
      <c r="C365">
        <v>500000363</v>
      </c>
      <c r="E365" t="str">
        <f t="shared" si="26"/>
        <v>池谷  孝志郎(小5)</v>
      </c>
      <c r="F365" t="str">
        <f t="shared" si="28"/>
        <v>ｲｹﾀﾆ ｺｳｼﾛｳ</v>
      </c>
      <c r="G365" t="str">
        <f t="shared" si="27"/>
        <v>IKETANI Koshiro(10)</v>
      </c>
      <c r="H365">
        <f t="shared" si="29"/>
        <v>1</v>
      </c>
      <c r="I365">
        <v>50</v>
      </c>
      <c r="J365">
        <f>IF(AC365="","500001",VLOOKUP(AC365,[2]shozoku!$A:$B,2,0))</f>
        <v>500067</v>
      </c>
      <c r="K365" t="str">
        <f>IF(AD365="","",VLOOKUP(AD365,[2]種目コード!$A:$B,2,0)&amp;IF(AF365="",""," "&amp;"0"&amp;AE365&amp;AF365&amp;AG365))</f>
        <v>00210 0001873</v>
      </c>
      <c r="L365" t="str">
        <f>IF(AH365="","",VLOOKUP(AH365,[2]種目コード!$A:$B,2,0)&amp;IF(AJ365="",""," "&amp;"0"&amp;AI365&amp;AJ365&amp;AK365))</f>
        <v/>
      </c>
      <c r="O365" t="s">
        <v>2585</v>
      </c>
      <c r="P365" t="s">
        <v>2586</v>
      </c>
      <c r="Q365" t="s">
        <v>2587</v>
      </c>
      <c r="R365" t="s">
        <v>2588</v>
      </c>
      <c r="S365" t="s">
        <v>2589</v>
      </c>
      <c r="T365" t="s">
        <v>2590</v>
      </c>
      <c r="U365" t="s">
        <v>508</v>
      </c>
      <c r="V365" t="s">
        <v>178</v>
      </c>
      <c r="W365" t="s">
        <v>714</v>
      </c>
      <c r="X365" t="s">
        <v>247</v>
      </c>
      <c r="Y365" t="s">
        <v>263</v>
      </c>
      <c r="Z365" t="s">
        <v>716</v>
      </c>
      <c r="AB365" t="s">
        <v>1982</v>
      </c>
      <c r="AC365" t="s">
        <v>2505</v>
      </c>
      <c r="AD365" t="s">
        <v>521</v>
      </c>
      <c r="AE365" s="39" t="s">
        <v>210</v>
      </c>
      <c r="AF365" t="s">
        <v>701</v>
      </c>
      <c r="AG365" t="s">
        <v>313</v>
      </c>
    </row>
    <row r="366" spans="3:39" x14ac:dyDescent="0.2">
      <c r="C366">
        <v>500000364</v>
      </c>
      <c r="E366" t="str">
        <f t="shared" si="26"/>
        <v>福永  雄人(小5)</v>
      </c>
      <c r="F366" t="str">
        <f t="shared" si="28"/>
        <v>ﾌｸﾅｶﾞ ﾕｳﾄ</v>
      </c>
      <c r="G366" t="str">
        <f t="shared" si="27"/>
        <v>FUKUNAGA Yuto(11)</v>
      </c>
      <c r="H366">
        <f t="shared" si="29"/>
        <v>1</v>
      </c>
      <c r="I366">
        <v>50</v>
      </c>
      <c r="J366">
        <f>IF(AC366="","500001",VLOOKUP(AC366,[2]shozoku!$A:$B,2,0))</f>
        <v>500067</v>
      </c>
      <c r="K366" t="str">
        <f>IF(AD366="","",VLOOKUP(AD366,[2]種目コード!$A:$B,2,0)&amp;IF(AF366="",""," "&amp;"0"&amp;AE366&amp;AF366&amp;AG366))</f>
        <v>00210 0002250</v>
      </c>
      <c r="L366" t="str">
        <f>IF(AH366="","",VLOOKUP(AH366,[2]種目コード!$A:$B,2,0)&amp;IF(AJ366="",""," "&amp;"0"&amp;AI366&amp;AJ366&amp;AK366))</f>
        <v/>
      </c>
      <c r="O366" t="s">
        <v>2591</v>
      </c>
      <c r="P366" t="s">
        <v>2592</v>
      </c>
      <c r="Q366" t="s">
        <v>2593</v>
      </c>
      <c r="R366" t="s">
        <v>653</v>
      </c>
      <c r="S366" t="s">
        <v>2594</v>
      </c>
      <c r="T366" t="s">
        <v>654</v>
      </c>
      <c r="U366" t="s">
        <v>508</v>
      </c>
      <c r="V366" t="s">
        <v>178</v>
      </c>
      <c r="W366" t="s">
        <v>509</v>
      </c>
      <c r="X366" t="s">
        <v>767</v>
      </c>
      <c r="Y366" t="s">
        <v>537</v>
      </c>
      <c r="Z366" t="s">
        <v>716</v>
      </c>
      <c r="AB366" t="s">
        <v>1982</v>
      </c>
      <c r="AC366" t="s">
        <v>2505</v>
      </c>
      <c r="AD366" t="s">
        <v>521</v>
      </c>
      <c r="AE366" s="39" t="s">
        <v>210</v>
      </c>
      <c r="AF366" t="s">
        <v>537</v>
      </c>
      <c r="AG366" t="s">
        <v>1068</v>
      </c>
    </row>
    <row r="367" spans="3:39" x14ac:dyDescent="0.2">
      <c r="C367">
        <v>500000365</v>
      </c>
      <c r="E367" t="str">
        <f t="shared" si="26"/>
        <v>山田  拓矢(小4)</v>
      </c>
      <c r="F367" t="str">
        <f t="shared" si="28"/>
        <v>ﾔﾏﾀﾞ ﾀｸﾔ</v>
      </c>
      <c r="G367" t="str">
        <f t="shared" si="27"/>
        <v>YAMADA Takuya(11)</v>
      </c>
      <c r="H367">
        <f t="shared" si="29"/>
        <v>1</v>
      </c>
      <c r="I367">
        <v>50</v>
      </c>
      <c r="J367">
        <f>IF(AC367="","500001",VLOOKUP(AC367,[2]shozoku!$A:$B,2,0))</f>
        <v>500067</v>
      </c>
      <c r="K367" t="str">
        <f>IF(AD367="","",VLOOKUP(AD367,[2]種目コード!$A:$B,2,0)&amp;IF(AF367="",""," "&amp;"0"&amp;AE367&amp;AF367&amp;AG367))</f>
        <v>00210 0001858</v>
      </c>
      <c r="L367" t="str">
        <f>IF(AH367="","",VLOOKUP(AH367,[2]種目コード!$A:$B,2,0)&amp;IF(AJ367="",""," "&amp;"0"&amp;AI367&amp;AJ367&amp;AK367))</f>
        <v/>
      </c>
      <c r="O367" t="s">
        <v>2595</v>
      </c>
      <c r="P367" t="s">
        <v>2596</v>
      </c>
      <c r="Q367" t="s">
        <v>428</v>
      </c>
      <c r="R367" t="s">
        <v>1150</v>
      </c>
      <c r="S367" t="s">
        <v>430</v>
      </c>
      <c r="T367" t="s">
        <v>1152</v>
      </c>
      <c r="U367" t="s">
        <v>508</v>
      </c>
      <c r="V367" t="s">
        <v>178</v>
      </c>
      <c r="W367" t="s">
        <v>509</v>
      </c>
      <c r="X367" t="s">
        <v>322</v>
      </c>
      <c r="Y367" t="s">
        <v>233</v>
      </c>
      <c r="Z367" t="s">
        <v>510</v>
      </c>
      <c r="AB367" t="s">
        <v>1982</v>
      </c>
      <c r="AC367" t="s">
        <v>2505</v>
      </c>
      <c r="AD367" t="s">
        <v>521</v>
      </c>
      <c r="AE367" s="39" t="s">
        <v>210</v>
      </c>
      <c r="AF367" t="s">
        <v>701</v>
      </c>
      <c r="AG367" t="s">
        <v>2483</v>
      </c>
    </row>
    <row r="368" spans="3:39" x14ac:dyDescent="0.2">
      <c r="C368">
        <v>500000366</v>
      </c>
      <c r="E368" t="str">
        <f t="shared" si="26"/>
        <v>古川  航(小4)</v>
      </c>
      <c r="F368" t="str">
        <f t="shared" si="28"/>
        <v>ﾌﾙｶﾜ ｺｳ</v>
      </c>
      <c r="G368" t="str">
        <f t="shared" si="27"/>
        <v>FURUKAWA Ko(11)</v>
      </c>
      <c r="H368">
        <f t="shared" si="29"/>
        <v>1</v>
      </c>
      <c r="I368">
        <v>50</v>
      </c>
      <c r="J368">
        <f>IF(AC368="","500001",VLOOKUP(AC368,[2]shozoku!$A:$B,2,0))</f>
        <v>500067</v>
      </c>
      <c r="K368" t="str">
        <f>IF(AD368="","",VLOOKUP(AD368,[2]種目コード!$A:$B,2,0)&amp;IF(AF368="",""," "&amp;"0"&amp;AE368&amp;AF368&amp;AG368))</f>
        <v>00210 0001701</v>
      </c>
      <c r="L368" t="str">
        <f>IF(AH368="","",VLOOKUP(AH368,[2]種目コード!$A:$B,2,0)&amp;IF(AJ368="",""," "&amp;"0"&amp;AI368&amp;AJ368&amp;AK368))</f>
        <v/>
      </c>
      <c r="O368" t="s">
        <v>2597</v>
      </c>
      <c r="P368" t="s">
        <v>2598</v>
      </c>
      <c r="Q368" t="s">
        <v>697</v>
      </c>
      <c r="R368" t="s">
        <v>750</v>
      </c>
      <c r="S368" t="s">
        <v>699</v>
      </c>
      <c r="T368" t="s">
        <v>752</v>
      </c>
      <c r="U368" t="s">
        <v>508</v>
      </c>
      <c r="V368" t="s">
        <v>178</v>
      </c>
      <c r="W368" t="s">
        <v>509</v>
      </c>
      <c r="X368" t="s">
        <v>196</v>
      </c>
      <c r="Y368" t="s">
        <v>304</v>
      </c>
      <c r="Z368" t="s">
        <v>510</v>
      </c>
      <c r="AB368" t="s">
        <v>1982</v>
      </c>
      <c r="AC368" t="s">
        <v>2505</v>
      </c>
      <c r="AD368" t="s">
        <v>521</v>
      </c>
      <c r="AE368" s="39" t="s">
        <v>210</v>
      </c>
      <c r="AF368" t="s">
        <v>730</v>
      </c>
      <c r="AG368" t="s">
        <v>303</v>
      </c>
    </row>
    <row r="369" spans="3:41" x14ac:dyDescent="0.2">
      <c r="C369">
        <v>500000367</v>
      </c>
      <c r="E369" t="str">
        <f t="shared" si="26"/>
        <v>佐藤  匠(小4)</v>
      </c>
      <c r="F369" t="str">
        <f t="shared" si="28"/>
        <v>ｻﾄｳ ﾀｸﾐ</v>
      </c>
      <c r="G369" t="str">
        <f t="shared" si="27"/>
        <v>SATO Takumi(11)</v>
      </c>
      <c r="H369">
        <f t="shared" si="29"/>
        <v>1</v>
      </c>
      <c r="I369">
        <v>50</v>
      </c>
      <c r="J369">
        <f>IF(AC369="","500001",VLOOKUP(AC369,[2]shozoku!$A:$B,2,0))</f>
        <v>500067</v>
      </c>
      <c r="K369" t="str">
        <f>IF(AD369="","",VLOOKUP(AD369,[2]種目コード!$A:$B,2,0)&amp;IF(AF369="",""," "&amp;"0"&amp;AE369&amp;AF369&amp;AG369))</f>
        <v>00210 0001551</v>
      </c>
      <c r="L369" t="str">
        <f>IF(AH369="","",VLOOKUP(AH369,[2]種目コード!$A:$B,2,0)&amp;IF(AJ369="",""," "&amp;"0"&amp;AI369&amp;AJ369&amp;AK369))</f>
        <v/>
      </c>
      <c r="O369" t="s">
        <v>2599</v>
      </c>
      <c r="P369" t="s">
        <v>851</v>
      </c>
      <c r="Q369" t="s">
        <v>375</v>
      </c>
      <c r="R369" t="s">
        <v>853</v>
      </c>
      <c r="S369" t="s">
        <v>1524</v>
      </c>
      <c r="T369" t="s">
        <v>1334</v>
      </c>
      <c r="U369" t="s">
        <v>508</v>
      </c>
      <c r="V369" t="s">
        <v>178</v>
      </c>
      <c r="W369" t="s">
        <v>509</v>
      </c>
      <c r="X369" t="s">
        <v>311</v>
      </c>
      <c r="Y369" t="s">
        <v>220</v>
      </c>
      <c r="Z369" t="s">
        <v>510</v>
      </c>
      <c r="AB369" t="s">
        <v>1982</v>
      </c>
      <c r="AC369" t="s">
        <v>2505</v>
      </c>
      <c r="AD369" t="s">
        <v>521</v>
      </c>
      <c r="AE369" s="39" t="s">
        <v>210</v>
      </c>
      <c r="AF369" t="s">
        <v>560</v>
      </c>
      <c r="AG369" t="s">
        <v>500</v>
      </c>
    </row>
    <row r="370" spans="3:41" x14ac:dyDescent="0.2">
      <c r="C370">
        <v>500000368</v>
      </c>
      <c r="E370" t="str">
        <f t="shared" si="26"/>
        <v>中嶋  琉偉(小4)</v>
      </c>
      <c r="F370" t="str">
        <f t="shared" si="28"/>
        <v>ﾅｶｼﾞﾏ ﾙｲ</v>
      </c>
      <c r="G370" t="str">
        <f t="shared" si="27"/>
        <v>NAKAJIMA Rui(11)</v>
      </c>
      <c r="H370">
        <f t="shared" si="29"/>
        <v>1</v>
      </c>
      <c r="I370">
        <v>50</v>
      </c>
      <c r="J370">
        <f>IF(AC370="","500001",VLOOKUP(AC370,[2]shozoku!$A:$B,2,0))</f>
        <v>500067</v>
      </c>
      <c r="K370" t="str">
        <f>IF(AD370="","",VLOOKUP(AD370,[2]種目コード!$A:$B,2,0)&amp;IF(AF370="",""," "&amp;"0"&amp;AE370&amp;AF370&amp;AG370))</f>
        <v>00210 0001629</v>
      </c>
      <c r="L370" t="str">
        <f>IF(AH370="","",VLOOKUP(AH370,[2]種目コード!$A:$B,2,0)&amp;IF(AJ370="",""," "&amp;"0"&amp;AI370&amp;AJ370&amp;AK370))</f>
        <v>07310 00323</v>
      </c>
      <c r="O370" t="s">
        <v>2600</v>
      </c>
      <c r="P370" t="s">
        <v>2601</v>
      </c>
      <c r="Q370" t="s">
        <v>2253</v>
      </c>
      <c r="R370" t="s">
        <v>2602</v>
      </c>
      <c r="S370" t="s">
        <v>2603</v>
      </c>
      <c r="T370" t="s">
        <v>2604</v>
      </c>
      <c r="U370" t="s">
        <v>508</v>
      </c>
      <c r="V370" t="s">
        <v>178</v>
      </c>
      <c r="W370" t="s">
        <v>509</v>
      </c>
      <c r="X370" t="s">
        <v>311</v>
      </c>
      <c r="Y370" t="s">
        <v>181</v>
      </c>
      <c r="Z370" t="s">
        <v>510</v>
      </c>
      <c r="AB370" t="s">
        <v>1982</v>
      </c>
      <c r="AC370" t="s">
        <v>2505</v>
      </c>
      <c r="AD370" t="s">
        <v>521</v>
      </c>
      <c r="AE370" s="39" t="s">
        <v>210</v>
      </c>
      <c r="AF370" t="s">
        <v>285</v>
      </c>
      <c r="AG370" t="s">
        <v>648</v>
      </c>
      <c r="AH370" t="s">
        <v>717</v>
      </c>
      <c r="AJ370" s="39" t="s">
        <v>449</v>
      </c>
      <c r="AK370" t="s">
        <v>236</v>
      </c>
    </row>
    <row r="371" spans="3:41" x14ac:dyDescent="0.2">
      <c r="C371">
        <v>500000369</v>
      </c>
      <c r="E371" t="str">
        <f t="shared" si="26"/>
        <v>河村  一途(小3)</v>
      </c>
      <c r="F371" t="str">
        <f t="shared" si="28"/>
        <v>ｶﾜﾑﾗ ｲﾁﾄ</v>
      </c>
      <c r="G371" t="str">
        <f t="shared" si="27"/>
        <v>KAWAMURA Ichito(13)</v>
      </c>
      <c r="H371">
        <f t="shared" si="29"/>
        <v>1</v>
      </c>
      <c r="I371">
        <v>50</v>
      </c>
      <c r="J371">
        <f>IF(AC371="","500001",VLOOKUP(AC371,[2]shozoku!$A:$B,2,0))</f>
        <v>500067</v>
      </c>
      <c r="K371" t="str">
        <f>IF(AD371="","",VLOOKUP(AD371,[2]種目コード!$A:$B,2,0)&amp;IF(AF371="",""," "&amp;"0"&amp;AE371&amp;AF371&amp;AG371))</f>
        <v>00100 0001070</v>
      </c>
      <c r="L371" t="str">
        <f>IF(AH371="","",VLOOKUP(AH371,[2]種目コード!$A:$B,2,0)&amp;IF(AJ371="",""," "&amp;"0"&amp;AI371&amp;AJ371&amp;AK371))</f>
        <v/>
      </c>
      <c r="O371" t="s">
        <v>2605</v>
      </c>
      <c r="P371" t="s">
        <v>2606</v>
      </c>
      <c r="Q371" t="s">
        <v>2607</v>
      </c>
      <c r="R371" t="s">
        <v>2608</v>
      </c>
      <c r="S371" t="s">
        <v>2609</v>
      </c>
      <c r="T371" t="s">
        <v>2610</v>
      </c>
      <c r="U371" t="s">
        <v>508</v>
      </c>
      <c r="V371" t="s">
        <v>178</v>
      </c>
      <c r="W371" t="s">
        <v>541</v>
      </c>
      <c r="X371" t="s">
        <v>220</v>
      </c>
      <c r="Y371" t="s">
        <v>648</v>
      </c>
      <c r="Z371" t="s">
        <v>530</v>
      </c>
      <c r="AB371" t="s">
        <v>1982</v>
      </c>
      <c r="AC371" t="s">
        <v>2505</v>
      </c>
      <c r="AD371" t="s">
        <v>0</v>
      </c>
      <c r="AE371" s="39" t="s">
        <v>210</v>
      </c>
      <c r="AF371" t="s">
        <v>322</v>
      </c>
      <c r="AG371" t="s">
        <v>871</v>
      </c>
    </row>
    <row r="372" spans="3:41" x14ac:dyDescent="0.2">
      <c r="C372">
        <v>500000370</v>
      </c>
      <c r="E372" t="str">
        <f t="shared" si="26"/>
        <v>山田  育矢(小3)</v>
      </c>
      <c r="F372" t="str">
        <f t="shared" si="28"/>
        <v>ﾔﾏﾀﾞ ｲｸﾔ</v>
      </c>
      <c r="G372" t="str">
        <f t="shared" si="27"/>
        <v>YAMADA Ikuya(13)</v>
      </c>
      <c r="H372">
        <f t="shared" si="29"/>
        <v>1</v>
      </c>
      <c r="I372">
        <v>50</v>
      </c>
      <c r="J372">
        <f>IF(AC372="","500001",VLOOKUP(AC372,[2]shozoku!$A:$B,2,0))</f>
        <v>500067</v>
      </c>
      <c r="K372" t="str">
        <f>IF(AD372="","",VLOOKUP(AD372,[2]種目コード!$A:$B,2,0)&amp;IF(AF372="",""," "&amp;"0"&amp;AE372&amp;AF372&amp;AG372))</f>
        <v>00100 0001301</v>
      </c>
      <c r="L372" t="str">
        <f>IF(AH372="","",VLOOKUP(AH372,[2]種目コード!$A:$B,2,0)&amp;IF(AJ372="",""," "&amp;"0"&amp;AI372&amp;AJ372&amp;AK372))</f>
        <v/>
      </c>
      <c r="O372" t="s">
        <v>2595</v>
      </c>
      <c r="P372" t="s">
        <v>2611</v>
      </c>
      <c r="Q372" t="s">
        <v>428</v>
      </c>
      <c r="R372" t="s">
        <v>2612</v>
      </c>
      <c r="S372" t="s">
        <v>430</v>
      </c>
      <c r="T372" t="s">
        <v>2613</v>
      </c>
      <c r="U372" t="s">
        <v>508</v>
      </c>
      <c r="V372" t="s">
        <v>178</v>
      </c>
      <c r="W372" t="s">
        <v>541</v>
      </c>
      <c r="X372" t="s">
        <v>522</v>
      </c>
      <c r="Y372" t="s">
        <v>701</v>
      </c>
      <c r="Z372" t="s">
        <v>530</v>
      </c>
      <c r="AB372" t="s">
        <v>1982</v>
      </c>
      <c r="AC372" t="s">
        <v>2505</v>
      </c>
      <c r="AD372" t="s">
        <v>0</v>
      </c>
      <c r="AE372" s="39" t="s">
        <v>210</v>
      </c>
      <c r="AF372" t="s">
        <v>497</v>
      </c>
      <c r="AG372" t="s">
        <v>303</v>
      </c>
    </row>
    <row r="373" spans="3:41" x14ac:dyDescent="0.2">
      <c r="C373">
        <v>500000371</v>
      </c>
      <c r="E373" t="str">
        <f t="shared" si="26"/>
        <v>平根  悠成(小3)</v>
      </c>
      <c r="F373" t="str">
        <f t="shared" si="28"/>
        <v>ﾋﾗﾈ ﾕｳｾｲ</v>
      </c>
      <c r="G373" t="str">
        <f t="shared" si="27"/>
        <v>HIRANE Yusei(12)</v>
      </c>
      <c r="H373">
        <f t="shared" si="29"/>
        <v>1</v>
      </c>
      <c r="I373">
        <v>50</v>
      </c>
      <c r="J373">
        <f>IF(AC373="","500001",VLOOKUP(AC373,[2]shozoku!$A:$B,2,0))</f>
        <v>500067</v>
      </c>
      <c r="K373" t="str">
        <f>IF(AD373="","",VLOOKUP(AD373,[2]種目コード!$A:$B,2,0)&amp;IF(AF373="",""," "&amp;"0"&amp;AE373&amp;AF373&amp;AG373))</f>
        <v>00100 0000975</v>
      </c>
      <c r="L373" t="str">
        <f>IF(AH373="","",VLOOKUP(AH373,[2]種目コード!$A:$B,2,0)&amp;IF(AJ373="",""," "&amp;"0"&amp;AI373&amp;AJ373&amp;AK373))</f>
        <v/>
      </c>
      <c r="O373" t="s">
        <v>2614</v>
      </c>
      <c r="P373" t="s">
        <v>2615</v>
      </c>
      <c r="Q373" t="s">
        <v>2616</v>
      </c>
      <c r="R373" t="s">
        <v>2617</v>
      </c>
      <c r="S373" t="s">
        <v>2618</v>
      </c>
      <c r="T373" t="s">
        <v>2619</v>
      </c>
      <c r="U373" t="s">
        <v>508</v>
      </c>
      <c r="V373" t="s">
        <v>178</v>
      </c>
      <c r="W373" t="s">
        <v>529</v>
      </c>
      <c r="X373" t="s">
        <v>180</v>
      </c>
      <c r="Y373" t="s">
        <v>715</v>
      </c>
      <c r="Z373" t="s">
        <v>530</v>
      </c>
      <c r="AB373" t="s">
        <v>1982</v>
      </c>
      <c r="AC373" t="s">
        <v>2505</v>
      </c>
      <c r="AD373" t="s">
        <v>0</v>
      </c>
      <c r="AE373" s="39" t="s">
        <v>210</v>
      </c>
      <c r="AF373" s="39" t="s">
        <v>199</v>
      </c>
      <c r="AG373" t="s">
        <v>1214</v>
      </c>
    </row>
    <row r="374" spans="3:41" x14ac:dyDescent="0.2">
      <c r="C374">
        <v>500000372</v>
      </c>
      <c r="E374" t="str">
        <f t="shared" si="26"/>
        <v>小峯  雅史(小3)</v>
      </c>
      <c r="F374" t="str">
        <f t="shared" si="28"/>
        <v>ｺﾐﾈ ﾏｻﾌﾐ</v>
      </c>
      <c r="G374" t="str">
        <f t="shared" si="27"/>
        <v>KOMINE Masafumi(13)</v>
      </c>
      <c r="H374">
        <f t="shared" si="29"/>
        <v>1</v>
      </c>
      <c r="I374">
        <v>50</v>
      </c>
      <c r="J374">
        <f>IF(AC374="","500001",VLOOKUP(AC374,[2]shozoku!$A:$B,2,0))</f>
        <v>500067</v>
      </c>
      <c r="K374" t="str">
        <f>IF(AD374="","",VLOOKUP(AD374,[2]種目コード!$A:$B,2,0)&amp;IF(AF374="",""," "&amp;"0"&amp;AE374&amp;AF374&amp;AG374))</f>
        <v>00100 0000940</v>
      </c>
      <c r="L374" t="str">
        <f>IF(AH374="","",VLOOKUP(AH374,[2]種目コード!$A:$B,2,0)&amp;IF(AJ374="",""," "&amp;"0"&amp;AI374&amp;AJ374&amp;AK374))</f>
        <v/>
      </c>
      <c r="O374" t="s">
        <v>2620</v>
      </c>
      <c r="P374" t="s">
        <v>2621</v>
      </c>
      <c r="Q374" t="s">
        <v>2622</v>
      </c>
      <c r="R374" t="s">
        <v>2623</v>
      </c>
      <c r="S374" t="s">
        <v>2624</v>
      </c>
      <c r="T374" t="s">
        <v>2625</v>
      </c>
      <c r="U374" t="s">
        <v>508</v>
      </c>
      <c r="V374" t="s">
        <v>178</v>
      </c>
      <c r="W374" t="s">
        <v>541</v>
      </c>
      <c r="X374" t="s">
        <v>522</v>
      </c>
      <c r="Y374" t="s">
        <v>180</v>
      </c>
      <c r="Z374" t="s">
        <v>530</v>
      </c>
      <c r="AB374" t="s">
        <v>1982</v>
      </c>
      <c r="AC374" t="s">
        <v>2505</v>
      </c>
      <c r="AD374" t="s">
        <v>0</v>
      </c>
      <c r="AE374" s="39" t="s">
        <v>210</v>
      </c>
      <c r="AF374" s="39" t="s">
        <v>199</v>
      </c>
      <c r="AG374" t="s">
        <v>1223</v>
      </c>
    </row>
    <row r="375" spans="3:41" x14ac:dyDescent="0.2">
      <c r="C375">
        <v>500000373</v>
      </c>
      <c r="E375" t="str">
        <f t="shared" si="26"/>
        <v>碓田  皓基(小2)</v>
      </c>
      <c r="F375" t="str">
        <f t="shared" si="28"/>
        <v>ｳｽﾀﾞ ｺｳｷ</v>
      </c>
      <c r="G375" t="str">
        <f t="shared" si="27"/>
        <v>USUDA Koki(13)</v>
      </c>
      <c r="H375">
        <f t="shared" si="29"/>
        <v>1</v>
      </c>
      <c r="I375">
        <v>50</v>
      </c>
      <c r="J375">
        <f>IF(AC375="","500001",VLOOKUP(AC375,[2]shozoku!$A:$B,2,0))</f>
        <v>500067</v>
      </c>
      <c r="K375" t="str">
        <f>IF(AD375="","",VLOOKUP(AD375,[2]種目コード!$A:$B,2,0)&amp;IF(AF375="",""," "&amp;"0"&amp;AE375&amp;AF375&amp;AG375))</f>
        <v>00100 0001025</v>
      </c>
      <c r="L375" t="str">
        <f>IF(AH375="","",VLOOKUP(AH375,[2]種目コード!$A:$B,2,0)&amp;IF(AJ375="",""," "&amp;"0"&amp;AI375&amp;AJ375&amp;AK375))</f>
        <v/>
      </c>
      <c r="O375" t="s">
        <v>2626</v>
      </c>
      <c r="P375" t="s">
        <v>2627</v>
      </c>
      <c r="Q375" t="s">
        <v>2628</v>
      </c>
      <c r="R375" t="s">
        <v>1251</v>
      </c>
      <c r="S375" t="s">
        <v>2629</v>
      </c>
      <c r="T375" t="s">
        <v>1253</v>
      </c>
      <c r="U375" t="s">
        <v>508</v>
      </c>
      <c r="V375" t="s">
        <v>178</v>
      </c>
      <c r="W375" t="s">
        <v>541</v>
      </c>
      <c r="X375" t="s">
        <v>247</v>
      </c>
      <c r="Y375" t="s">
        <v>522</v>
      </c>
      <c r="Z375" t="s">
        <v>543</v>
      </c>
      <c r="AB375" t="s">
        <v>1982</v>
      </c>
      <c r="AC375" t="s">
        <v>2505</v>
      </c>
      <c r="AD375" t="s">
        <v>0</v>
      </c>
      <c r="AE375" s="39" t="s">
        <v>210</v>
      </c>
      <c r="AF375" t="s">
        <v>322</v>
      </c>
      <c r="AG375" t="s">
        <v>186</v>
      </c>
    </row>
    <row r="376" spans="3:41" x14ac:dyDescent="0.2">
      <c r="C376">
        <v>500000374</v>
      </c>
      <c r="E376" t="str">
        <f t="shared" si="26"/>
        <v>ﾌﾗｶｽ  瑠果(小1)</v>
      </c>
      <c r="F376" t="str">
        <f t="shared" si="28"/>
        <v>ﾌﾗｶｽ ﾙｶ</v>
      </c>
      <c r="G376" t="str">
        <f t="shared" si="27"/>
        <v>FURAKASU Ruka(14)</v>
      </c>
      <c r="H376">
        <f t="shared" si="29"/>
        <v>1</v>
      </c>
      <c r="I376">
        <v>50</v>
      </c>
      <c r="J376">
        <f>IF(AC376="","500001",VLOOKUP(AC376,[2]shozoku!$A:$B,2,0))</f>
        <v>500067</v>
      </c>
      <c r="K376" t="str">
        <f>IF(AD376="","",VLOOKUP(AD376,[2]種目コード!$A:$B,2,0)&amp;IF(AF376="",""," "&amp;"0"&amp;AE376&amp;AF376&amp;AG376))</f>
        <v>00100 0001250</v>
      </c>
      <c r="L376" t="str">
        <f>IF(AH376="","",VLOOKUP(AH376,[2]種目コード!$A:$B,2,0)&amp;IF(AJ376="",""," "&amp;"0"&amp;AI376&amp;AJ376&amp;AK376))</f>
        <v/>
      </c>
      <c r="O376" t="s">
        <v>2630</v>
      </c>
      <c r="P376" t="s">
        <v>2631</v>
      </c>
      <c r="Q376" t="s">
        <v>2632</v>
      </c>
      <c r="R376" t="s">
        <v>2633</v>
      </c>
      <c r="S376" t="s">
        <v>2634</v>
      </c>
      <c r="T376" t="s">
        <v>2635</v>
      </c>
      <c r="U376" t="s">
        <v>508</v>
      </c>
      <c r="V376" t="s">
        <v>178</v>
      </c>
      <c r="W376" t="s">
        <v>558</v>
      </c>
      <c r="X376" t="s">
        <v>196</v>
      </c>
      <c r="Y376" t="s">
        <v>497</v>
      </c>
      <c r="Z376" t="s">
        <v>561</v>
      </c>
      <c r="AB376" t="s">
        <v>1982</v>
      </c>
      <c r="AC376" t="s">
        <v>2505</v>
      </c>
      <c r="AD376" t="s">
        <v>0</v>
      </c>
      <c r="AE376" s="39" t="s">
        <v>210</v>
      </c>
      <c r="AF376" t="s">
        <v>181</v>
      </c>
      <c r="AG376" t="s">
        <v>1068</v>
      </c>
    </row>
    <row r="377" spans="3:41" x14ac:dyDescent="0.2">
      <c r="C377">
        <v>500000375</v>
      </c>
      <c r="E377" t="str">
        <f t="shared" si="26"/>
        <v>山本  陽菜(小4)</v>
      </c>
      <c r="F377" t="str">
        <f t="shared" si="28"/>
        <v>ﾔﾏﾓﾄ ﾋﾅ</v>
      </c>
      <c r="G377" t="str">
        <f t="shared" si="27"/>
        <v>YAMAMOTO Hina(11)</v>
      </c>
      <c r="H377">
        <f t="shared" si="29"/>
        <v>2</v>
      </c>
      <c r="I377">
        <v>50</v>
      </c>
      <c r="J377">
        <f>IF(AC377="","500001",VLOOKUP(AC377,[2]shozoku!$A:$B,2,0))</f>
        <v>500067</v>
      </c>
      <c r="K377" t="str">
        <f>IF(AD377="","",VLOOKUP(AD377,[2]種目コード!$A:$B,2,0)&amp;IF(AF377="",""," "&amp;"0"&amp;AE377&amp;AF377&amp;AG377))</f>
        <v>00210 0001799</v>
      </c>
      <c r="L377" t="str">
        <f>IF(AH377="","",VLOOKUP(AH377,[2]種目コード!$A:$B,2,0)&amp;IF(AJ377="",""," "&amp;"0"&amp;AI377&amp;AJ377&amp;AK377))</f>
        <v/>
      </c>
      <c r="O377" t="s">
        <v>2573</v>
      </c>
      <c r="P377" t="s">
        <v>2636</v>
      </c>
      <c r="Q377" t="s">
        <v>926</v>
      </c>
      <c r="R377" t="s">
        <v>2637</v>
      </c>
      <c r="S377" t="s">
        <v>1081</v>
      </c>
      <c r="T377" t="s">
        <v>2638</v>
      </c>
      <c r="U377" t="s">
        <v>508</v>
      </c>
      <c r="V377" t="s">
        <v>433</v>
      </c>
      <c r="W377" t="s">
        <v>509</v>
      </c>
      <c r="X377" t="s">
        <v>322</v>
      </c>
      <c r="Y377" t="s">
        <v>196</v>
      </c>
      <c r="Z377" t="s">
        <v>510</v>
      </c>
      <c r="AB377" t="s">
        <v>1982</v>
      </c>
      <c r="AC377" t="s">
        <v>2505</v>
      </c>
      <c r="AD377" t="s">
        <v>521</v>
      </c>
      <c r="AE377" s="39" t="s">
        <v>210</v>
      </c>
      <c r="AF377" t="s">
        <v>730</v>
      </c>
      <c r="AG377" t="s">
        <v>2511</v>
      </c>
    </row>
    <row r="378" spans="3:41" x14ac:dyDescent="0.2">
      <c r="C378">
        <v>500000376</v>
      </c>
      <c r="E378" t="str">
        <f t="shared" si="26"/>
        <v>秋葉  結月(小3)</v>
      </c>
      <c r="F378" t="str">
        <f t="shared" si="28"/>
        <v>ｱｷﾊﾞ ﾕﾂﾞｷ</v>
      </c>
      <c r="G378" t="str">
        <f t="shared" si="27"/>
        <v>AKIBA Yuzuki(13)</v>
      </c>
      <c r="H378">
        <f t="shared" si="29"/>
        <v>2</v>
      </c>
      <c r="I378">
        <v>50</v>
      </c>
      <c r="J378">
        <f>IF(AC378="","500001",VLOOKUP(AC378,[2]shozoku!$A:$B,2,0))</f>
        <v>500067</v>
      </c>
      <c r="K378" t="str">
        <f>IF(AD378="","",VLOOKUP(AD378,[2]種目コード!$A:$B,2,0)&amp;IF(AF378="",""," "&amp;"0"&amp;AE378&amp;AF378&amp;AG378))</f>
        <v>00100 0001095</v>
      </c>
      <c r="L378" t="str">
        <f>IF(AH378="","",VLOOKUP(AH378,[2]種目コード!$A:$B,2,0)&amp;IF(AJ378="",""," "&amp;"0"&amp;AI378&amp;AJ378&amp;AK378))</f>
        <v/>
      </c>
      <c r="O378" t="s">
        <v>2639</v>
      </c>
      <c r="P378" t="s">
        <v>2640</v>
      </c>
      <c r="Q378" t="s">
        <v>2641</v>
      </c>
      <c r="R378" t="s">
        <v>2642</v>
      </c>
      <c r="S378" t="s">
        <v>2643</v>
      </c>
      <c r="T378" t="s">
        <v>2644</v>
      </c>
      <c r="U378" t="s">
        <v>508</v>
      </c>
      <c r="V378" t="s">
        <v>433</v>
      </c>
      <c r="W378" t="s">
        <v>541</v>
      </c>
      <c r="X378" t="s">
        <v>220</v>
      </c>
      <c r="Y378" t="s">
        <v>767</v>
      </c>
      <c r="Z378" t="s">
        <v>530</v>
      </c>
      <c r="AB378" t="s">
        <v>1982</v>
      </c>
      <c r="AC378" t="s">
        <v>2505</v>
      </c>
      <c r="AD378" t="s">
        <v>0</v>
      </c>
      <c r="AE378" s="39" t="s">
        <v>210</v>
      </c>
      <c r="AF378" t="s">
        <v>322</v>
      </c>
      <c r="AG378" t="s">
        <v>237</v>
      </c>
    </row>
    <row r="379" spans="3:41" x14ac:dyDescent="0.2">
      <c r="C379">
        <v>500000377</v>
      </c>
      <c r="E379" t="str">
        <f t="shared" si="26"/>
        <v>渡部  桃子(小3)</v>
      </c>
      <c r="F379" t="str">
        <f t="shared" si="28"/>
        <v>ﾜﾀﾅﾍﾞ ﾓﾓｺ</v>
      </c>
      <c r="G379" t="str">
        <f t="shared" si="27"/>
        <v>WATANABE Momoko(12)</v>
      </c>
      <c r="H379">
        <f t="shared" si="29"/>
        <v>2</v>
      </c>
      <c r="I379">
        <v>50</v>
      </c>
      <c r="J379">
        <f>IF(AC379="","500001",VLOOKUP(AC379,[2]shozoku!$A:$B,2,0))</f>
        <v>500067</v>
      </c>
      <c r="K379" t="str">
        <f>IF(AD379="","",VLOOKUP(AD379,[2]種目コード!$A:$B,2,0)&amp;IF(AF379="",""," "&amp;"0"&amp;AE379&amp;AF379&amp;AG379))</f>
        <v>00100 0001215</v>
      </c>
      <c r="L379" t="str">
        <f>IF(AH379="","",VLOOKUP(AH379,[2]種目コード!$A:$B,2,0)&amp;IF(AJ379="",""," "&amp;"0"&amp;AI379&amp;AJ379&amp;AK379))</f>
        <v/>
      </c>
      <c r="O379" t="s">
        <v>2645</v>
      </c>
      <c r="P379" t="s">
        <v>2646</v>
      </c>
      <c r="Q379" t="s">
        <v>525</v>
      </c>
      <c r="R379" t="s">
        <v>2647</v>
      </c>
      <c r="S379" t="s">
        <v>1863</v>
      </c>
      <c r="T379" t="s">
        <v>2648</v>
      </c>
      <c r="U379" t="s">
        <v>508</v>
      </c>
      <c r="V379" t="s">
        <v>433</v>
      </c>
      <c r="W379" t="s">
        <v>529</v>
      </c>
      <c r="X379" t="s">
        <v>715</v>
      </c>
      <c r="Y379" t="s">
        <v>522</v>
      </c>
      <c r="Z379" t="s">
        <v>530</v>
      </c>
      <c r="AB379" t="s">
        <v>1982</v>
      </c>
      <c r="AC379" t="s">
        <v>2505</v>
      </c>
      <c r="AD379" t="s">
        <v>0</v>
      </c>
      <c r="AE379" s="39" t="s">
        <v>210</v>
      </c>
      <c r="AF379" t="s">
        <v>181</v>
      </c>
      <c r="AG379" t="s">
        <v>560</v>
      </c>
    </row>
    <row r="380" spans="3:41" x14ac:dyDescent="0.2">
      <c r="C380">
        <v>500000378</v>
      </c>
      <c r="E380" t="str">
        <f t="shared" si="26"/>
        <v>所  佳澄(小2)</v>
      </c>
      <c r="F380" t="str">
        <f t="shared" si="28"/>
        <v>ﾄｺﾛ ｶｽﾐ</v>
      </c>
      <c r="G380" t="str">
        <f t="shared" si="27"/>
        <v>TOKORO Kasumi(13)</v>
      </c>
      <c r="H380">
        <f t="shared" si="29"/>
        <v>2</v>
      </c>
      <c r="I380">
        <v>50</v>
      </c>
      <c r="J380">
        <f>IF(AC380="","500001",VLOOKUP(AC380,[2]shozoku!$A:$B,2,0))</f>
        <v>500067</v>
      </c>
      <c r="K380" t="str">
        <f>IF(AD380="","",VLOOKUP(AD380,[2]種目コード!$A:$B,2,0)&amp;IF(AF380="",""," "&amp;"0"&amp;AE380&amp;AF380&amp;AG380))</f>
        <v>00100 0001120</v>
      </c>
      <c r="L380" t="str">
        <f>IF(AH380="","",VLOOKUP(AH380,[2]種目コード!$A:$B,2,0)&amp;IF(AJ380="",""," "&amp;"0"&amp;AI380&amp;AJ380&amp;AK380))</f>
        <v/>
      </c>
      <c r="O380" t="s">
        <v>2649</v>
      </c>
      <c r="P380" t="s">
        <v>2650</v>
      </c>
      <c r="Q380" t="s">
        <v>2651</v>
      </c>
      <c r="R380" t="s">
        <v>2652</v>
      </c>
      <c r="S380" t="s">
        <v>2653</v>
      </c>
      <c r="T380" t="s">
        <v>2654</v>
      </c>
      <c r="U380" t="s">
        <v>508</v>
      </c>
      <c r="V380" t="s">
        <v>433</v>
      </c>
      <c r="W380" t="s">
        <v>541</v>
      </c>
      <c r="X380" t="s">
        <v>559</v>
      </c>
      <c r="Y380" t="s">
        <v>236</v>
      </c>
      <c r="Z380" t="s">
        <v>543</v>
      </c>
      <c r="AB380" t="s">
        <v>1982</v>
      </c>
      <c r="AC380" t="s">
        <v>2505</v>
      </c>
      <c r="AD380" t="s">
        <v>0</v>
      </c>
      <c r="AE380" s="39" t="s">
        <v>210</v>
      </c>
      <c r="AF380" t="s">
        <v>196</v>
      </c>
      <c r="AG380" t="s">
        <v>655</v>
      </c>
    </row>
    <row r="381" spans="3:41" x14ac:dyDescent="0.2">
      <c r="C381">
        <v>500000379</v>
      </c>
      <c r="E381" t="str">
        <f t="shared" si="26"/>
        <v>角山  豊</v>
      </c>
      <c r="F381" t="str">
        <f t="shared" si="28"/>
        <v>ﾂﾉﾔﾏ ﾕﾀｶ</v>
      </c>
      <c r="G381" t="str">
        <f t="shared" si="27"/>
        <v>TSUNOYAMA Yutaka(80)</v>
      </c>
      <c r="H381">
        <f t="shared" si="29"/>
        <v>1</v>
      </c>
      <c r="I381">
        <v>50</v>
      </c>
      <c r="J381">
        <f>IF(AC381="","500001",VLOOKUP(AC381,[2]shozoku!$A:$B,2,0))</f>
        <v>500068</v>
      </c>
      <c r="K381" t="str">
        <f>IF(AD381="","",VLOOKUP(AD381,[2]種目コード!$A:$B,2,0)&amp;IF(AF381="",""," "&amp;"0"&amp;AE381&amp;AF381&amp;AG381))</f>
        <v>00270 0001250</v>
      </c>
      <c r="L381" t="str">
        <f>IF(AH381="","",VLOOKUP(AH381,[2]種目コード!$A:$B,2,0)&amp;IF(AJ381="",""," "&amp;"0"&amp;AI381&amp;AJ381&amp;AK381))</f>
        <v/>
      </c>
      <c r="O381" t="s">
        <v>2655</v>
      </c>
      <c r="P381" t="s">
        <v>2656</v>
      </c>
      <c r="Q381" t="s">
        <v>2657</v>
      </c>
      <c r="R381" t="s">
        <v>1089</v>
      </c>
      <c r="S381" t="s">
        <v>2658</v>
      </c>
      <c r="T381" t="s">
        <v>2659</v>
      </c>
      <c r="U381" t="s">
        <v>2660</v>
      </c>
      <c r="V381" t="s">
        <v>178</v>
      </c>
      <c r="W381">
        <v>1980</v>
      </c>
      <c r="X381">
        <v>6</v>
      </c>
      <c r="Y381">
        <v>23</v>
      </c>
      <c r="AA381">
        <v>41</v>
      </c>
      <c r="AB381" t="s">
        <v>1982</v>
      </c>
      <c r="AC381" t="s">
        <v>2661</v>
      </c>
      <c r="AD381" t="s">
        <v>1007</v>
      </c>
      <c r="AE381" s="39" t="s">
        <v>210</v>
      </c>
      <c r="AF381" t="s">
        <v>181</v>
      </c>
      <c r="AG381" t="s">
        <v>1068</v>
      </c>
    </row>
    <row r="382" spans="3:41" x14ac:dyDescent="0.2">
      <c r="C382">
        <v>500000380</v>
      </c>
      <c r="E382" t="str">
        <f t="shared" si="26"/>
        <v>樋口  慧</v>
      </c>
      <c r="F382" t="str">
        <f t="shared" si="28"/>
        <v>ﾋｸﾞﾁ ｹｲ</v>
      </c>
      <c r="G382" t="str">
        <f t="shared" si="27"/>
        <v>HIGUCHI Kei(96)</v>
      </c>
      <c r="H382">
        <f t="shared" si="29"/>
        <v>1</v>
      </c>
      <c r="I382">
        <v>50</v>
      </c>
      <c r="J382">
        <f>IF(AC382="","500001",VLOOKUP(AC382,[2]shozoku!$A:$B,2,0))</f>
        <v>500068</v>
      </c>
      <c r="K382" t="str">
        <f>IF(AD382="","",VLOOKUP(AD382,[2]種目コード!$A:$B,2,0)&amp;IF(AF382="",""," "&amp;"0"&amp;AE382&amp;AF382&amp;AG382))</f>
        <v>00260 0001250</v>
      </c>
      <c r="L382" t="str">
        <f>IF(AH382="","",VLOOKUP(AH382,[2]種目コード!$A:$B,2,0)&amp;IF(AJ382="",""," "&amp;"0"&amp;AI382&amp;AJ382&amp;AK382))</f>
        <v/>
      </c>
      <c r="O382" t="s">
        <v>1563</v>
      </c>
      <c r="P382" t="s">
        <v>2662</v>
      </c>
      <c r="Q382" t="s">
        <v>1565</v>
      </c>
      <c r="R382" t="s">
        <v>1862</v>
      </c>
      <c r="S382" t="s">
        <v>2663</v>
      </c>
      <c r="T382" t="s">
        <v>1864</v>
      </c>
      <c r="U382" t="s">
        <v>2664</v>
      </c>
      <c r="V382" t="s">
        <v>178</v>
      </c>
      <c r="W382">
        <v>1996</v>
      </c>
      <c r="X382">
        <v>4</v>
      </c>
      <c r="Y382">
        <v>24</v>
      </c>
      <c r="AA382">
        <v>25</v>
      </c>
      <c r="AB382" t="s">
        <v>1982</v>
      </c>
      <c r="AC382" t="s">
        <v>2661</v>
      </c>
      <c r="AD382" t="s">
        <v>209</v>
      </c>
      <c r="AE382" s="39" t="s">
        <v>210</v>
      </c>
      <c r="AF382" t="s">
        <v>181</v>
      </c>
      <c r="AG382" t="s">
        <v>1068</v>
      </c>
    </row>
    <row r="383" spans="3:41" x14ac:dyDescent="0.2">
      <c r="C383">
        <v>500000381</v>
      </c>
      <c r="E383" t="str">
        <f t="shared" si="26"/>
        <v>ｻｲ  ｼﾞｬﾅﾙﾀﾞﾝ</v>
      </c>
      <c r="F383" t="str">
        <f t="shared" si="28"/>
        <v>ｻｲ ｼﾞｬﾅﾙﾀﾞﾝ</v>
      </c>
      <c r="G383" t="str">
        <f t="shared" si="27"/>
        <v>D･SAI Janardhan(97)</v>
      </c>
      <c r="H383">
        <f t="shared" si="29"/>
        <v>1</v>
      </c>
      <c r="I383">
        <v>50</v>
      </c>
      <c r="J383">
        <f>IF(AC383="","500001",VLOOKUP(AC383,[2]shozoku!$A:$B,2,0))</f>
        <v>500068</v>
      </c>
      <c r="K383" t="str">
        <f>IF(AD383="","",VLOOKUP(AD383,[2]種目コード!$A:$B,2,0)&amp;IF(AF383="",""," "&amp;"0"&amp;AE383&amp;AF383&amp;AG383))</f>
        <v>00260 0001195</v>
      </c>
      <c r="L383" t="str">
        <f>IF(AH383="","",VLOOKUP(AH383,[2]種目コード!$A:$B,2,0)&amp;IF(AJ383="",""," "&amp;"0"&amp;AI383&amp;AJ383&amp;AK383))</f>
        <v/>
      </c>
      <c r="O383" t="s">
        <v>2665</v>
      </c>
      <c r="P383" t="s">
        <v>2666</v>
      </c>
      <c r="Q383" t="s">
        <v>2667</v>
      </c>
      <c r="R383" t="s">
        <v>2668</v>
      </c>
      <c r="S383" t="s">
        <v>2669</v>
      </c>
      <c r="T383" t="s">
        <v>2670</v>
      </c>
      <c r="U383" t="s">
        <v>2671</v>
      </c>
      <c r="V383" t="s">
        <v>178</v>
      </c>
      <c r="W383">
        <v>1997</v>
      </c>
      <c r="X383">
        <v>6</v>
      </c>
      <c r="Y383">
        <v>23</v>
      </c>
      <c r="AA383">
        <v>24</v>
      </c>
      <c r="AB383" t="s">
        <v>1982</v>
      </c>
      <c r="AC383" t="s">
        <v>2661</v>
      </c>
      <c r="AD383" t="s">
        <v>209</v>
      </c>
      <c r="AE383" s="39" t="s">
        <v>210</v>
      </c>
      <c r="AF383" t="s">
        <v>196</v>
      </c>
      <c r="AG383" t="s">
        <v>237</v>
      </c>
      <c r="AL383" t="s">
        <v>2672</v>
      </c>
      <c r="AM383" t="s">
        <v>220</v>
      </c>
    </row>
    <row r="384" spans="3:41" x14ac:dyDescent="0.2">
      <c r="C384">
        <v>500000382</v>
      </c>
      <c r="E384" t="str">
        <f t="shared" si="26"/>
        <v>鈴木  祐晃</v>
      </c>
      <c r="F384" t="str">
        <f t="shared" si="28"/>
        <v>ｽｽﾞｷ ﾏｻｱｷ</v>
      </c>
      <c r="G384" t="str">
        <f t="shared" si="27"/>
        <v>SUZUKI Masaaki(93)</v>
      </c>
      <c r="H384">
        <f t="shared" si="29"/>
        <v>1</v>
      </c>
      <c r="I384">
        <v>50</v>
      </c>
      <c r="J384">
        <f>IF(AC384="","500001",VLOOKUP(AC384,[2]shozoku!$A:$B,2,0))</f>
        <v>500068</v>
      </c>
      <c r="K384" t="str">
        <f>IF(AD384="","",VLOOKUP(AD384,[2]種目コード!$A:$B,2,0)&amp;IF(AF384="",""," "&amp;"0"&amp;AE384&amp;AF384&amp;AG384))</f>
        <v>00260 0001197</v>
      </c>
      <c r="L384" t="str">
        <f>IF(AH384="","",VLOOKUP(AH384,[2]種目コード!$A:$B,2,0)&amp;IF(AJ384="",""," "&amp;"0"&amp;AI384&amp;AJ384&amp;AK384))</f>
        <v>00360 0002493</v>
      </c>
      <c r="O384" t="s">
        <v>410</v>
      </c>
      <c r="P384" t="s">
        <v>2673</v>
      </c>
      <c r="Q384" t="s">
        <v>412</v>
      </c>
      <c r="R384" t="s">
        <v>2674</v>
      </c>
      <c r="S384" t="s">
        <v>414</v>
      </c>
      <c r="T384" t="s">
        <v>2675</v>
      </c>
      <c r="U384" t="s">
        <v>2676</v>
      </c>
      <c r="V384" t="s">
        <v>178</v>
      </c>
      <c r="W384">
        <v>1993</v>
      </c>
      <c r="X384">
        <v>4</v>
      </c>
      <c r="Y384">
        <v>6</v>
      </c>
      <c r="AA384">
        <v>28</v>
      </c>
      <c r="AB384" t="s">
        <v>1982</v>
      </c>
      <c r="AC384" t="s">
        <v>2661</v>
      </c>
      <c r="AD384" t="s">
        <v>209</v>
      </c>
      <c r="AE384" s="39" t="s">
        <v>210</v>
      </c>
      <c r="AF384" t="s">
        <v>196</v>
      </c>
      <c r="AG384" t="s">
        <v>2677</v>
      </c>
      <c r="AH384" t="s">
        <v>286</v>
      </c>
      <c r="AI384" t="s">
        <v>187</v>
      </c>
      <c r="AJ384" t="s">
        <v>253</v>
      </c>
      <c r="AK384" t="s">
        <v>2678</v>
      </c>
      <c r="AL384" t="s">
        <v>4</v>
      </c>
      <c r="AM384" t="s">
        <v>220</v>
      </c>
      <c r="AN384" t="s">
        <v>1265</v>
      </c>
      <c r="AO384" t="s">
        <v>187</v>
      </c>
    </row>
    <row r="385" spans="3:41" x14ac:dyDescent="0.2">
      <c r="C385">
        <v>500000383</v>
      </c>
      <c r="E385" t="str">
        <f t="shared" si="26"/>
        <v>水木  大悟</v>
      </c>
      <c r="F385" t="str">
        <f t="shared" si="28"/>
        <v>ﾐｽﾞｷ ﾀﾞｲｺﾞ</v>
      </c>
      <c r="G385" t="str">
        <f t="shared" si="27"/>
        <v>MIZUKI Daigo(96)</v>
      </c>
      <c r="H385">
        <f t="shared" si="29"/>
        <v>1</v>
      </c>
      <c r="I385">
        <v>50</v>
      </c>
      <c r="J385">
        <f>IF(AC385="","500001",VLOOKUP(AC385,[2]shozoku!$A:$B,2,0))</f>
        <v>500068</v>
      </c>
      <c r="K385" t="str">
        <f>IF(AD385="","",VLOOKUP(AD385,[2]種目コード!$A:$B,2,0)&amp;IF(AF385="",""," "&amp;"0"&amp;AE385&amp;AF385&amp;AG385))</f>
        <v>00260 0001170</v>
      </c>
      <c r="L385" t="str">
        <f>IF(AH385="","",VLOOKUP(AH385,[2]種目コード!$A:$B,2,0)&amp;IF(AJ385="",""," "&amp;"0"&amp;AI385&amp;AJ385&amp;AK385))</f>
        <v/>
      </c>
      <c r="O385" t="s">
        <v>2679</v>
      </c>
      <c r="P385" t="s">
        <v>2680</v>
      </c>
      <c r="Q385" t="s">
        <v>2681</v>
      </c>
      <c r="R385" t="s">
        <v>2682</v>
      </c>
      <c r="S385" t="s">
        <v>2683</v>
      </c>
      <c r="T385" t="s">
        <v>2684</v>
      </c>
      <c r="U385" t="s">
        <v>2685</v>
      </c>
      <c r="V385" t="s">
        <v>178</v>
      </c>
      <c r="W385">
        <v>1996</v>
      </c>
      <c r="X385">
        <v>7</v>
      </c>
      <c r="Y385">
        <v>2</v>
      </c>
      <c r="AA385">
        <v>25</v>
      </c>
      <c r="AB385" t="s">
        <v>1982</v>
      </c>
      <c r="AC385" t="s">
        <v>2661</v>
      </c>
      <c r="AD385" t="s">
        <v>209</v>
      </c>
      <c r="AE385" s="39" t="s">
        <v>210</v>
      </c>
      <c r="AF385" t="s">
        <v>196</v>
      </c>
      <c r="AG385" t="s">
        <v>871</v>
      </c>
    </row>
    <row r="386" spans="3:41" x14ac:dyDescent="0.2">
      <c r="C386">
        <v>500000384</v>
      </c>
      <c r="E386" t="str">
        <f t="shared" si="26"/>
        <v>宮崎  義継</v>
      </c>
      <c r="F386" t="str">
        <f t="shared" si="28"/>
        <v>ﾐﾔｻﾞｷ ﾖｼﾂｸﾞ</v>
      </c>
      <c r="G386" t="str">
        <f t="shared" si="27"/>
        <v>MIYAZAKI Yoshitsugu(74)</v>
      </c>
      <c r="H386">
        <f t="shared" si="29"/>
        <v>1</v>
      </c>
      <c r="I386">
        <v>50</v>
      </c>
      <c r="J386">
        <f>IF(AC386="","500001",VLOOKUP(AC386,[2]shozoku!$A:$B,2,0))</f>
        <v>500068</v>
      </c>
      <c r="K386" t="str">
        <f>IF(AD386="","",VLOOKUP(AD386,[2]種目コード!$A:$B,2,0)&amp;IF(AF386="",""," "&amp;"0"&amp;AE386&amp;AF386&amp;AG386))</f>
        <v>00270 0001280</v>
      </c>
      <c r="L386" t="str">
        <f>IF(AH386="","",VLOOKUP(AH386,[2]種目コード!$A:$B,2,0)&amp;IF(AJ386="",""," "&amp;"0"&amp;AI386&amp;AJ386&amp;AK386))</f>
        <v>00360 0002600</v>
      </c>
      <c r="O386" t="s">
        <v>2686</v>
      </c>
      <c r="P386" t="s">
        <v>2687</v>
      </c>
      <c r="Q386" t="s">
        <v>2688</v>
      </c>
      <c r="R386" t="s">
        <v>2689</v>
      </c>
      <c r="S386" t="s">
        <v>2690</v>
      </c>
      <c r="T386" t="s">
        <v>2691</v>
      </c>
      <c r="U386" t="s">
        <v>2692</v>
      </c>
      <c r="V386" t="s">
        <v>178</v>
      </c>
      <c r="W386">
        <v>1974</v>
      </c>
      <c r="X386">
        <v>9</v>
      </c>
      <c r="Y386">
        <v>17</v>
      </c>
      <c r="AA386">
        <v>46</v>
      </c>
      <c r="AB386" t="s">
        <v>1982</v>
      </c>
      <c r="AC386" t="s">
        <v>2661</v>
      </c>
      <c r="AD386" t="s">
        <v>1007</v>
      </c>
      <c r="AE386" s="39" t="s">
        <v>210</v>
      </c>
      <c r="AF386" t="s">
        <v>181</v>
      </c>
      <c r="AG386" t="s">
        <v>980</v>
      </c>
      <c r="AH386" t="s">
        <v>286</v>
      </c>
      <c r="AI386" t="s">
        <v>187</v>
      </c>
      <c r="AJ386" t="s">
        <v>248</v>
      </c>
      <c r="AK386" t="s">
        <v>187</v>
      </c>
    </row>
    <row r="387" spans="3:41" x14ac:dyDescent="0.2">
      <c r="C387">
        <v>500000385</v>
      </c>
      <c r="E387" t="str">
        <f t="shared" ref="E387:E450" si="30">ASC(O387&amp;"  "&amp;P387&amp;IF(Z387="","","("&amp;Z387&amp;")"))</f>
        <v>横山  路留</v>
      </c>
      <c r="F387" t="str">
        <f t="shared" si="28"/>
        <v>ﾖｺﾔﾏ ﾐﾁﾙ</v>
      </c>
      <c r="G387" t="str">
        <f t="shared" ref="G387:G450" si="31">ASC(UPPER(S387)&amp;" "&amp;PROPER(T387))&amp;"("&amp;RIGHT(W387,2)&amp;")"</f>
        <v>YOKOYAMA Michiru(94)</v>
      </c>
      <c r="H387">
        <f t="shared" si="29"/>
        <v>1</v>
      </c>
      <c r="I387">
        <v>50</v>
      </c>
      <c r="J387">
        <f>IF(AC387="","500001",VLOOKUP(AC387,[2]shozoku!$A:$B,2,0))</f>
        <v>500068</v>
      </c>
      <c r="K387" t="str">
        <f>IF(AD387="","",VLOOKUP(AD387,[2]種目コード!$A:$B,2,0)&amp;IF(AF387="",""," "&amp;"0"&amp;AE387&amp;AF387&amp;AG387))</f>
        <v>00260 0001200</v>
      </c>
      <c r="L387" t="str">
        <f>IF(AH387="","",VLOOKUP(AH387,[2]種目コード!$A:$B,2,0)&amp;IF(AJ387="",""," "&amp;"0"&amp;AI387&amp;AJ387&amp;AK387))</f>
        <v/>
      </c>
      <c r="O387" t="s">
        <v>1998</v>
      </c>
      <c r="P387" t="s">
        <v>2693</v>
      </c>
      <c r="Q387" t="s">
        <v>2000</v>
      </c>
      <c r="R387" t="s">
        <v>2694</v>
      </c>
      <c r="S387" t="s">
        <v>2002</v>
      </c>
      <c r="T387" t="s">
        <v>687</v>
      </c>
      <c r="U387" t="s">
        <v>2695</v>
      </c>
      <c r="V387" t="s">
        <v>178</v>
      </c>
      <c r="W387">
        <v>1994</v>
      </c>
      <c r="X387">
        <v>9</v>
      </c>
      <c r="Y387">
        <v>12</v>
      </c>
      <c r="AA387">
        <v>26</v>
      </c>
      <c r="AB387" t="s">
        <v>1982</v>
      </c>
      <c r="AC387" t="s">
        <v>2661</v>
      </c>
      <c r="AD387" t="s">
        <v>209</v>
      </c>
      <c r="AE387" s="39" t="s">
        <v>210</v>
      </c>
      <c r="AF387" t="s">
        <v>181</v>
      </c>
      <c r="AG387" t="s">
        <v>187</v>
      </c>
    </row>
    <row r="388" spans="3:41" x14ac:dyDescent="0.2">
      <c r="C388">
        <v>500000386</v>
      </c>
      <c r="E388" t="str">
        <f t="shared" si="30"/>
        <v>宮本  祐輔</v>
      </c>
      <c r="F388" t="str">
        <f t="shared" si="28"/>
        <v>ﾐﾔﾓﾄ ﾕｳｽｹ</v>
      </c>
      <c r="G388" t="str">
        <f t="shared" si="31"/>
        <v>MIYAMOTO Yuusuke(97)</v>
      </c>
      <c r="H388">
        <f t="shared" si="29"/>
        <v>1</v>
      </c>
      <c r="I388">
        <v>50</v>
      </c>
      <c r="J388">
        <f>IF(AC388="","500001",VLOOKUP(AC388,[2]shozoku!$A:$B,2,0))</f>
        <v>500068</v>
      </c>
      <c r="K388" t="str">
        <f>IF(AD388="","",VLOOKUP(AD388,[2]種目コード!$A:$B,2,0)&amp;IF(AF388="",""," "&amp;"0"&amp;AE388&amp;AF388&amp;AG388))</f>
        <v>00260 0001180</v>
      </c>
      <c r="L388" t="str">
        <f>IF(AH388="","",VLOOKUP(AH388,[2]種目コード!$A:$B,2,0)&amp;IF(AJ388="",""," "&amp;"0"&amp;AI388&amp;AJ388&amp;AK388))</f>
        <v/>
      </c>
      <c r="O388" t="s">
        <v>2696</v>
      </c>
      <c r="P388" t="s">
        <v>2697</v>
      </c>
      <c r="Q388" t="s">
        <v>2698</v>
      </c>
      <c r="R388" t="s">
        <v>2209</v>
      </c>
      <c r="S388" t="s">
        <v>2699</v>
      </c>
      <c r="T388" t="s">
        <v>2700</v>
      </c>
      <c r="U388" t="s">
        <v>2701</v>
      </c>
      <c r="V388" t="s">
        <v>178</v>
      </c>
      <c r="W388">
        <v>1997</v>
      </c>
      <c r="X388">
        <v>2</v>
      </c>
      <c r="Y388">
        <v>6</v>
      </c>
      <c r="AA388">
        <v>24</v>
      </c>
      <c r="AB388" t="s">
        <v>1982</v>
      </c>
      <c r="AC388" t="s">
        <v>2661</v>
      </c>
      <c r="AD388" t="s">
        <v>209</v>
      </c>
      <c r="AE388" s="39" t="s">
        <v>68</v>
      </c>
      <c r="AF388" t="s">
        <v>196</v>
      </c>
      <c r="AG388" t="s">
        <v>980</v>
      </c>
      <c r="AL388" t="s">
        <v>4</v>
      </c>
      <c r="AM388" t="s">
        <v>220</v>
      </c>
      <c r="AN388" t="s">
        <v>1265</v>
      </c>
      <c r="AO388" t="s">
        <v>187</v>
      </c>
    </row>
    <row r="389" spans="3:41" x14ac:dyDescent="0.2">
      <c r="C389">
        <v>500000387</v>
      </c>
      <c r="E389" t="str">
        <f t="shared" si="30"/>
        <v>森  瞳</v>
      </c>
      <c r="F389" t="str">
        <f t="shared" si="28"/>
        <v>ﾓﾘ ﾋﾄﾐ</v>
      </c>
      <c r="G389" t="str">
        <f t="shared" si="31"/>
        <v>MORI Hitomi(94)</v>
      </c>
      <c r="H389">
        <f t="shared" si="29"/>
        <v>2</v>
      </c>
      <c r="I389">
        <v>50</v>
      </c>
      <c r="J389">
        <f>IF(AC389="","500001",VLOOKUP(AC389,[2]shozoku!$A:$B,2,0))</f>
        <v>500068</v>
      </c>
      <c r="K389" t="str">
        <f>IF(AD389="","",VLOOKUP(AD389,[2]種目コード!$A:$B,2,0)&amp;IF(AF389="",""," "&amp;"0"&amp;AE389&amp;AF389&amp;AG389))</f>
        <v>00260 0001395</v>
      </c>
      <c r="L389" t="str">
        <f>IF(AH389="","",VLOOKUP(AH389,[2]種目コード!$A:$B,2,0)&amp;IF(AJ389="",""," "&amp;"0"&amp;AI389&amp;AJ389&amp;AK389))</f>
        <v/>
      </c>
      <c r="O389" t="s">
        <v>2702</v>
      </c>
      <c r="P389" t="s">
        <v>2703</v>
      </c>
      <c r="Q389" t="s">
        <v>1352</v>
      </c>
      <c r="R389" t="s">
        <v>2704</v>
      </c>
      <c r="S389" t="s">
        <v>1354</v>
      </c>
      <c r="T389" t="s">
        <v>2705</v>
      </c>
      <c r="U389" t="s">
        <v>2706</v>
      </c>
      <c r="V389" t="s">
        <v>433</v>
      </c>
      <c r="W389">
        <v>1994</v>
      </c>
      <c r="X389">
        <v>7</v>
      </c>
      <c r="Y389">
        <v>23</v>
      </c>
      <c r="AA389">
        <v>27</v>
      </c>
      <c r="AB389" t="s">
        <v>1982</v>
      </c>
      <c r="AC389" t="s">
        <v>2661</v>
      </c>
      <c r="AD389" t="s">
        <v>1835</v>
      </c>
      <c r="AE389" s="39" t="s">
        <v>210</v>
      </c>
      <c r="AF389" t="s">
        <v>497</v>
      </c>
      <c r="AG389" t="s">
        <v>237</v>
      </c>
    </row>
    <row r="390" spans="3:41" x14ac:dyDescent="0.2">
      <c r="C390">
        <v>500000388</v>
      </c>
      <c r="E390" t="str">
        <f t="shared" si="30"/>
        <v>安藤  普</v>
      </c>
      <c r="F390" t="str">
        <f t="shared" si="28"/>
        <v>ｱﾝﾄﾞｳ ﾋﾛｼ</v>
      </c>
      <c r="G390" t="str">
        <f t="shared" si="31"/>
        <v>ANDO Hiroshi(94)</v>
      </c>
      <c r="H390">
        <f t="shared" si="29"/>
        <v>1</v>
      </c>
      <c r="I390">
        <v>50</v>
      </c>
      <c r="J390">
        <f>IF(AC390="","500001",VLOOKUP(AC390,[2]shozoku!$A:$B,2,0))</f>
        <v>500068</v>
      </c>
      <c r="K390" t="str">
        <f>IF(AD390="","",VLOOKUP(AD390,[2]種目コード!$A:$B,2,0)&amp;IF(AF390="",""," "&amp;"0"&amp;AE390&amp;AF390&amp;AG390))</f>
        <v>00260 0001282</v>
      </c>
      <c r="L390" t="str">
        <f>IF(AH390="","",VLOOKUP(AH390,[2]種目コード!$A:$B,2,0)&amp;IF(AJ390="",""," "&amp;"0"&amp;AI390&amp;AJ390&amp;AK390))</f>
        <v/>
      </c>
      <c r="O390" t="s">
        <v>288</v>
      </c>
      <c r="P390" t="s">
        <v>2707</v>
      </c>
      <c r="Q390" t="s">
        <v>290</v>
      </c>
      <c r="R390" t="s">
        <v>2708</v>
      </c>
      <c r="S390" t="s">
        <v>2709</v>
      </c>
      <c r="T390" t="s">
        <v>2710</v>
      </c>
      <c r="U390" t="s">
        <v>2711</v>
      </c>
      <c r="V390" t="s">
        <v>178</v>
      </c>
      <c r="W390">
        <v>1994</v>
      </c>
      <c r="X390">
        <v>1</v>
      </c>
      <c r="Y390">
        <v>4</v>
      </c>
      <c r="AA390">
        <v>27</v>
      </c>
      <c r="AB390" t="s">
        <v>1982</v>
      </c>
      <c r="AC390" t="s">
        <v>2661</v>
      </c>
      <c r="AD390" t="s">
        <v>209</v>
      </c>
      <c r="AE390" s="39" t="s">
        <v>210</v>
      </c>
      <c r="AF390" t="s">
        <v>181</v>
      </c>
      <c r="AG390" t="s">
        <v>1997</v>
      </c>
    </row>
    <row r="391" spans="3:41" x14ac:dyDescent="0.2">
      <c r="C391">
        <v>500000389</v>
      </c>
      <c r="E391" t="str">
        <f t="shared" si="30"/>
        <v>鈴木  耀晟</v>
      </c>
      <c r="F391" t="str">
        <f t="shared" si="28"/>
        <v>ｽｽﾞｷ ﾖｳｾｲ</v>
      </c>
      <c r="G391" t="str">
        <f t="shared" si="31"/>
        <v>SUZUKI Yousei(02)</v>
      </c>
      <c r="H391">
        <f t="shared" si="29"/>
        <v>1</v>
      </c>
      <c r="I391">
        <v>50</v>
      </c>
      <c r="J391">
        <f>IF(AC391="","500001",VLOOKUP(AC391,[2]shozoku!$A:$B,2,0))</f>
        <v>500068</v>
      </c>
      <c r="K391" t="str">
        <f>IF(AD391="","",VLOOKUP(AD391,[2]種目コード!$A:$B,2,0)&amp;IF(AF391="",""," "&amp;"0"&amp;AE391&amp;AF391&amp;AG391))</f>
        <v>00260 0001152</v>
      </c>
      <c r="L391" t="str">
        <f>IF(AH391="","",VLOOKUP(AH391,[2]種目コード!$A:$B,2,0)&amp;IF(AJ391="",""," "&amp;"0"&amp;AI391&amp;AJ391&amp;AK391))</f>
        <v/>
      </c>
      <c r="O391" t="s">
        <v>410</v>
      </c>
      <c r="P391" t="s">
        <v>2712</v>
      </c>
      <c r="Q391" t="s">
        <v>412</v>
      </c>
      <c r="R391" t="s">
        <v>2713</v>
      </c>
      <c r="S391" t="s">
        <v>414</v>
      </c>
      <c r="T391" t="s">
        <v>2714</v>
      </c>
      <c r="U391" t="s">
        <v>2715</v>
      </c>
      <c r="V391" t="s">
        <v>178</v>
      </c>
      <c r="W391">
        <v>2002</v>
      </c>
      <c r="X391">
        <v>3</v>
      </c>
      <c r="Y391">
        <v>21</v>
      </c>
      <c r="AA391">
        <v>19</v>
      </c>
      <c r="AB391" t="s">
        <v>1982</v>
      </c>
      <c r="AC391" t="s">
        <v>2661</v>
      </c>
      <c r="AD391" t="s">
        <v>209</v>
      </c>
      <c r="AE391" s="39" t="s">
        <v>210</v>
      </c>
      <c r="AF391" t="s">
        <v>196</v>
      </c>
      <c r="AG391" t="s">
        <v>864</v>
      </c>
      <c r="AL391" t="s">
        <v>4</v>
      </c>
      <c r="AM391" t="s">
        <v>220</v>
      </c>
      <c r="AN391" t="s">
        <v>1265</v>
      </c>
      <c r="AO391" t="s">
        <v>187</v>
      </c>
    </row>
    <row r="392" spans="3:41" x14ac:dyDescent="0.2">
      <c r="C392">
        <v>500000390</v>
      </c>
      <c r="E392" t="str">
        <f t="shared" si="30"/>
        <v>津崎  栄太</v>
      </c>
      <c r="F392" t="str">
        <f t="shared" si="28"/>
        <v>ﾂｻﾞｷ ｴｲﾀ</v>
      </c>
      <c r="G392" t="str">
        <f t="shared" si="31"/>
        <v>TSUZAKI Eita(74)</v>
      </c>
      <c r="H392">
        <f t="shared" si="29"/>
        <v>1</v>
      </c>
      <c r="I392">
        <v>50</v>
      </c>
      <c r="J392">
        <f>IF(AC392="","500001",VLOOKUP(AC392,[2]shozoku!$A:$B,2,0))</f>
        <v>500068</v>
      </c>
      <c r="K392" t="str">
        <f>IF(AD392="","",VLOOKUP(AD392,[2]種目コード!$A:$B,2,0)&amp;IF(AF392="",""," "&amp;"0"&amp;AE392&amp;AF392&amp;AG392))</f>
        <v>00270 0001358</v>
      </c>
      <c r="L392" t="str">
        <f>IF(AH392="","",VLOOKUP(AH392,[2]種目コード!$A:$B,2,0)&amp;IF(AJ392="",""," "&amp;"0"&amp;AI392&amp;AJ392&amp;AK392))</f>
        <v/>
      </c>
      <c r="O392" t="s">
        <v>2716</v>
      </c>
      <c r="P392" t="s">
        <v>2717</v>
      </c>
      <c r="Q392" t="s">
        <v>2718</v>
      </c>
      <c r="R392" t="s">
        <v>2719</v>
      </c>
      <c r="S392" t="s">
        <v>2720</v>
      </c>
      <c r="T392" t="s">
        <v>2721</v>
      </c>
      <c r="U392" t="s">
        <v>2722</v>
      </c>
      <c r="V392" t="s">
        <v>178</v>
      </c>
      <c r="W392">
        <v>1974</v>
      </c>
      <c r="X392">
        <v>9</v>
      </c>
      <c r="Y392">
        <v>25</v>
      </c>
      <c r="AA392">
        <v>46</v>
      </c>
      <c r="AB392" t="s">
        <v>1982</v>
      </c>
      <c r="AC392" t="s">
        <v>2661</v>
      </c>
      <c r="AD392" t="s">
        <v>1007</v>
      </c>
      <c r="AE392" s="39" t="s">
        <v>210</v>
      </c>
      <c r="AF392" t="s">
        <v>497</v>
      </c>
      <c r="AG392" t="s">
        <v>2483</v>
      </c>
    </row>
    <row r="393" spans="3:41" x14ac:dyDescent="0.2">
      <c r="C393">
        <v>500000391</v>
      </c>
      <c r="E393" t="str">
        <f t="shared" si="30"/>
        <v>高山  憂樹</v>
      </c>
      <c r="F393" t="str">
        <f t="shared" si="28"/>
        <v>ﾀｶﾔﾏ ﾕｳｷ</v>
      </c>
      <c r="G393" t="str">
        <f t="shared" si="31"/>
        <v>TAKAYAMA Yuki(97)</v>
      </c>
      <c r="H393">
        <f t="shared" si="29"/>
        <v>2</v>
      </c>
      <c r="I393">
        <v>50</v>
      </c>
      <c r="J393">
        <f>IF(AC393="","500001",VLOOKUP(AC393,[2]shozoku!$A:$B,2,0))</f>
        <v>500068</v>
      </c>
      <c r="K393" t="str">
        <f>IF(AD393="","",VLOOKUP(AD393,[2]種目コード!$A:$B,2,0)&amp;IF(AF393="",""," "&amp;"0"&amp;AE393&amp;AF393&amp;AG393))</f>
        <v>00260 0001550</v>
      </c>
      <c r="L393" t="str">
        <f>IF(AH393="","",VLOOKUP(AH393,[2]種目コード!$A:$B,2,0)&amp;IF(AJ393="",""," "&amp;"0"&amp;AI393&amp;AJ393&amp;AK393))</f>
        <v/>
      </c>
      <c r="O393" t="s">
        <v>2723</v>
      </c>
      <c r="P393" t="s">
        <v>2724</v>
      </c>
      <c r="Q393" t="s">
        <v>2725</v>
      </c>
      <c r="R393" t="s">
        <v>1157</v>
      </c>
      <c r="S393" t="s">
        <v>2726</v>
      </c>
      <c r="T393" t="s">
        <v>1159</v>
      </c>
      <c r="U393" t="s">
        <v>2727</v>
      </c>
      <c r="V393" t="s">
        <v>433</v>
      </c>
      <c r="W393">
        <v>1997</v>
      </c>
      <c r="X393">
        <v>9</v>
      </c>
      <c r="Y393">
        <v>21</v>
      </c>
      <c r="AA393">
        <v>23</v>
      </c>
      <c r="AB393" t="s">
        <v>1982</v>
      </c>
      <c r="AC393" t="s">
        <v>2661</v>
      </c>
      <c r="AD393" t="s">
        <v>1835</v>
      </c>
      <c r="AE393" s="39" t="s">
        <v>210</v>
      </c>
      <c r="AF393" t="s">
        <v>560</v>
      </c>
      <c r="AG393" t="s">
        <v>1068</v>
      </c>
    </row>
    <row r="394" spans="3:41" x14ac:dyDescent="0.2">
      <c r="C394">
        <v>500000392</v>
      </c>
      <c r="E394" t="str">
        <f t="shared" si="30"/>
        <v>中野  翔</v>
      </c>
      <c r="F394" t="str">
        <f t="shared" si="28"/>
        <v>ﾅｶﾉ ｼｮｳ</v>
      </c>
      <c r="G394" t="str">
        <f t="shared" si="31"/>
        <v>NAKANO Sho(89)</v>
      </c>
      <c r="H394">
        <f t="shared" si="29"/>
        <v>1</v>
      </c>
      <c r="I394">
        <v>50</v>
      </c>
      <c r="J394">
        <f>IF(AC394="","500001",VLOOKUP(AC394,[2]shozoku!$A:$B,2,0))</f>
        <v>500068</v>
      </c>
      <c r="K394" t="str">
        <f>IF(AD394="","",VLOOKUP(AD394,[2]種目コード!$A:$B,2,0)&amp;IF(AF394="",""," "&amp;"0"&amp;AE394&amp;AF394&amp;AG394))</f>
        <v>00260 0001220</v>
      </c>
      <c r="L394" t="str">
        <f>IF(AH394="","",VLOOKUP(AH394,[2]種目コード!$A:$B,2,0)&amp;IF(AJ394="",""," "&amp;"0"&amp;AI394&amp;AJ394&amp;AK394))</f>
        <v/>
      </c>
      <c r="O394" t="s">
        <v>2728</v>
      </c>
      <c r="P394" t="s">
        <v>2729</v>
      </c>
      <c r="Q394" t="s">
        <v>2730</v>
      </c>
      <c r="R394" t="s">
        <v>1300</v>
      </c>
      <c r="S394" t="s">
        <v>2731</v>
      </c>
      <c r="T394" t="s">
        <v>1302</v>
      </c>
      <c r="U394" t="s">
        <v>2732</v>
      </c>
      <c r="V394" t="s">
        <v>178</v>
      </c>
      <c r="W394">
        <v>1989</v>
      </c>
      <c r="X394">
        <v>4</v>
      </c>
      <c r="Y394">
        <v>5</v>
      </c>
      <c r="AA394">
        <v>32</v>
      </c>
      <c r="AB394" t="s">
        <v>1982</v>
      </c>
      <c r="AC394" t="s">
        <v>2661</v>
      </c>
      <c r="AD394" t="s">
        <v>209</v>
      </c>
      <c r="AE394" s="39" t="s">
        <v>210</v>
      </c>
      <c r="AF394" t="s">
        <v>181</v>
      </c>
      <c r="AG394" t="s">
        <v>655</v>
      </c>
    </row>
    <row r="395" spans="3:41" x14ac:dyDescent="0.2">
      <c r="C395">
        <v>500000393</v>
      </c>
      <c r="E395" t="str">
        <f t="shared" si="30"/>
        <v>横関  啓布</v>
      </c>
      <c r="F395" t="str">
        <f t="shared" si="28"/>
        <v>ﾖｺｾﾞｷ ﾋﾛﾉﾌﾞ</v>
      </c>
      <c r="G395" t="str">
        <f t="shared" si="31"/>
        <v>YOKOZEKI Hironobu(84)</v>
      </c>
      <c r="H395">
        <f t="shared" si="29"/>
        <v>1</v>
      </c>
      <c r="I395">
        <v>50</v>
      </c>
      <c r="J395">
        <f>IF(AC395="","500001",VLOOKUP(AC395,[2]shozoku!$A:$B,2,0))</f>
        <v>500068</v>
      </c>
      <c r="K395" t="str">
        <f>IF(AD395="","",VLOOKUP(AD395,[2]種目コード!$A:$B,2,0)&amp;IF(AF395="",""," "&amp;"0"&amp;AE395&amp;AF395&amp;AG395))</f>
        <v>00360 0002430</v>
      </c>
      <c r="L395" t="str">
        <f>IF(AH395="","",VLOOKUP(AH395,[2]種目コード!$A:$B,2,0)&amp;IF(AJ395="",""," "&amp;"0"&amp;AI395&amp;AJ395&amp;AK395))</f>
        <v/>
      </c>
      <c r="O395" t="s">
        <v>2733</v>
      </c>
      <c r="P395" t="s">
        <v>2734</v>
      </c>
      <c r="Q395" t="s">
        <v>2735</v>
      </c>
      <c r="R395" t="s">
        <v>2736</v>
      </c>
      <c r="S395" t="s">
        <v>2737</v>
      </c>
      <c r="T395" t="s">
        <v>2738</v>
      </c>
      <c r="U395" t="s">
        <v>2739</v>
      </c>
      <c r="V395" t="s">
        <v>178</v>
      </c>
      <c r="W395">
        <v>1984</v>
      </c>
      <c r="X395">
        <v>1</v>
      </c>
      <c r="Y395">
        <v>21</v>
      </c>
      <c r="AA395">
        <v>37</v>
      </c>
      <c r="AB395" t="s">
        <v>1982</v>
      </c>
      <c r="AC395" t="s">
        <v>2661</v>
      </c>
      <c r="AD395" t="s">
        <v>286</v>
      </c>
      <c r="AE395" s="39" t="s">
        <v>210</v>
      </c>
      <c r="AF395" t="s">
        <v>253</v>
      </c>
      <c r="AG395" t="s">
        <v>598</v>
      </c>
    </row>
    <row r="396" spans="3:41" x14ac:dyDescent="0.2">
      <c r="C396">
        <v>500000394</v>
      </c>
      <c r="E396" t="str">
        <f t="shared" si="30"/>
        <v>赤松  慧哉</v>
      </c>
      <c r="F396" t="str">
        <f t="shared" si="28"/>
        <v>ｱｶﾏﾂ ｹｲﾔ</v>
      </c>
      <c r="G396" t="str">
        <f t="shared" si="31"/>
        <v>AKAMATSU Keiya(97)</v>
      </c>
      <c r="H396">
        <f t="shared" si="29"/>
        <v>1</v>
      </c>
      <c r="I396">
        <v>50</v>
      </c>
      <c r="J396">
        <f>IF(AC396="","500001",VLOOKUP(AC396,[2]shozoku!$A:$B,2,0))</f>
        <v>500068</v>
      </c>
      <c r="K396" t="str">
        <f>IF(AD396="","",VLOOKUP(AD396,[2]種目コード!$A:$B,2,0)&amp;IF(AF396="",""," "&amp;"0"&amp;AE396&amp;AF396&amp;AG396))</f>
        <v>00260 0001280</v>
      </c>
      <c r="L396" t="str">
        <f>IF(AH396="","",VLOOKUP(AH396,[2]種目コード!$A:$B,2,0)&amp;IF(AJ396="",""," "&amp;"0"&amp;AI396&amp;AJ396&amp;AK396))</f>
        <v/>
      </c>
      <c r="O396" t="s">
        <v>2740</v>
      </c>
      <c r="P396" t="s">
        <v>2741</v>
      </c>
      <c r="Q396" t="s">
        <v>2742</v>
      </c>
      <c r="R396" t="s">
        <v>2743</v>
      </c>
      <c r="S396" t="s">
        <v>2744</v>
      </c>
      <c r="T396" t="s">
        <v>2745</v>
      </c>
      <c r="U396" t="s">
        <v>2746</v>
      </c>
      <c r="V396" t="s">
        <v>178</v>
      </c>
      <c r="W396">
        <v>1997</v>
      </c>
      <c r="X396">
        <v>11</v>
      </c>
      <c r="Y396">
        <v>25</v>
      </c>
      <c r="AA396">
        <v>23</v>
      </c>
      <c r="AB396" t="s">
        <v>1982</v>
      </c>
      <c r="AC396" t="s">
        <v>2661</v>
      </c>
      <c r="AD396" t="s">
        <v>209</v>
      </c>
      <c r="AE396" s="39" t="s">
        <v>210</v>
      </c>
      <c r="AF396" t="s">
        <v>181</v>
      </c>
      <c r="AG396" t="s">
        <v>980</v>
      </c>
    </row>
    <row r="397" spans="3:41" x14ac:dyDescent="0.2">
      <c r="C397">
        <v>500000395</v>
      </c>
      <c r="E397" t="str">
        <f t="shared" si="30"/>
        <v>谷口  翔</v>
      </c>
      <c r="F397" t="str">
        <f t="shared" si="28"/>
        <v>ﾀﾆｸﾞﾁ ｼｮｳ</v>
      </c>
      <c r="G397" t="str">
        <f t="shared" si="31"/>
        <v>TANIGUCHI Sho(95)</v>
      </c>
      <c r="H397">
        <f t="shared" si="29"/>
        <v>1</v>
      </c>
      <c r="I397">
        <v>50</v>
      </c>
      <c r="J397">
        <f>IF(AC397="","500001",VLOOKUP(AC397,[2]shozoku!$A:$B,2,0))</f>
        <v>500068</v>
      </c>
      <c r="K397" t="str">
        <f>IF(AD397="","",VLOOKUP(AD397,[2]種目コード!$A:$B,2,0)&amp;IF(AF397="",""," "&amp;"0"&amp;AE397&amp;AF397&amp;AG397))</f>
        <v>00260 0001153</v>
      </c>
      <c r="L397" t="str">
        <f>IF(AH397="","",VLOOKUP(AH397,[2]種目コード!$A:$B,2,0)&amp;IF(AJ397="",""," "&amp;"0"&amp;AI397&amp;AJ397&amp;AK397))</f>
        <v>00360 0002350</v>
      </c>
      <c r="O397" t="s">
        <v>2747</v>
      </c>
      <c r="P397" t="s">
        <v>2729</v>
      </c>
      <c r="Q397" t="s">
        <v>2748</v>
      </c>
      <c r="R397" t="s">
        <v>1300</v>
      </c>
      <c r="S397" t="s">
        <v>2749</v>
      </c>
      <c r="T397" t="s">
        <v>1302</v>
      </c>
      <c r="U397" t="s">
        <v>2750</v>
      </c>
      <c r="V397" t="s">
        <v>178</v>
      </c>
      <c r="W397">
        <v>1995</v>
      </c>
      <c r="X397">
        <v>1</v>
      </c>
      <c r="Y397">
        <v>9</v>
      </c>
      <c r="AA397">
        <v>26</v>
      </c>
      <c r="AB397" t="s">
        <v>1982</v>
      </c>
      <c r="AC397" t="s">
        <v>2661</v>
      </c>
      <c r="AD397" t="s">
        <v>209</v>
      </c>
      <c r="AE397" s="39" t="s">
        <v>210</v>
      </c>
      <c r="AF397" t="s">
        <v>196</v>
      </c>
      <c r="AG397" t="s">
        <v>2751</v>
      </c>
      <c r="AH397" t="s">
        <v>286</v>
      </c>
      <c r="AI397" t="s">
        <v>187</v>
      </c>
      <c r="AJ397" t="s">
        <v>236</v>
      </c>
      <c r="AK397" t="s">
        <v>1068</v>
      </c>
      <c r="AL397" t="s">
        <v>4</v>
      </c>
      <c r="AM397" t="s">
        <v>220</v>
      </c>
      <c r="AN397" t="s">
        <v>1265</v>
      </c>
      <c r="AO397" t="s">
        <v>187</v>
      </c>
    </row>
    <row r="398" spans="3:41" x14ac:dyDescent="0.2">
      <c r="C398">
        <v>500000396</v>
      </c>
      <c r="E398" t="str">
        <f t="shared" si="30"/>
        <v>小原  翔平</v>
      </c>
      <c r="F398" t="str">
        <f t="shared" si="28"/>
        <v>ｵﾊﾞﾗ ｼｮｳﾍｲ</v>
      </c>
      <c r="G398" t="str">
        <f t="shared" si="31"/>
        <v>OBARA Shohei(91)</v>
      </c>
      <c r="H398">
        <f t="shared" si="29"/>
        <v>1</v>
      </c>
      <c r="I398">
        <v>50</v>
      </c>
      <c r="J398">
        <f>IF(AC398="","500001",VLOOKUP(AC398,[2]shozoku!$A:$B,2,0))</f>
        <v>500068</v>
      </c>
      <c r="K398" t="str">
        <f>IF(AD398="","",VLOOKUP(AD398,[2]種目コード!$A:$B,2,0)&amp;IF(AF398="",""," "&amp;"0"&amp;AE398&amp;AF398&amp;AG398))</f>
        <v>00260 0001159</v>
      </c>
      <c r="L398" t="str">
        <f>IF(AH398="","",VLOOKUP(AH398,[2]種目コード!$A:$B,2,0)&amp;IF(AJ398="",""," "&amp;"0"&amp;AI398&amp;AJ398&amp;AK398))</f>
        <v/>
      </c>
      <c r="O398" t="s">
        <v>2752</v>
      </c>
      <c r="P398" t="s">
        <v>2753</v>
      </c>
      <c r="Q398" t="s">
        <v>2754</v>
      </c>
      <c r="R398" t="s">
        <v>2755</v>
      </c>
      <c r="S398" t="s">
        <v>2756</v>
      </c>
      <c r="T398" t="s">
        <v>2757</v>
      </c>
      <c r="U398" t="s">
        <v>2758</v>
      </c>
      <c r="V398" t="s">
        <v>178</v>
      </c>
      <c r="W398">
        <v>1991</v>
      </c>
      <c r="X398">
        <v>7</v>
      </c>
      <c r="Y398">
        <v>11</v>
      </c>
      <c r="AA398">
        <v>30</v>
      </c>
      <c r="AB398" t="s">
        <v>1982</v>
      </c>
      <c r="AC398" t="s">
        <v>2661</v>
      </c>
      <c r="AD398" t="s">
        <v>209</v>
      </c>
      <c r="AE398" s="39" t="s">
        <v>210</v>
      </c>
      <c r="AF398" t="s">
        <v>196</v>
      </c>
      <c r="AG398" t="s">
        <v>1052</v>
      </c>
      <c r="AL398" t="s">
        <v>4</v>
      </c>
      <c r="AM398" t="s">
        <v>220</v>
      </c>
      <c r="AN398" t="s">
        <v>1265</v>
      </c>
      <c r="AO398" t="s">
        <v>187</v>
      </c>
    </row>
    <row r="399" spans="3:41" x14ac:dyDescent="0.2">
      <c r="C399">
        <v>500000397</v>
      </c>
      <c r="E399" t="str">
        <f t="shared" si="30"/>
        <v>水口  政人</v>
      </c>
      <c r="F399" t="str">
        <f t="shared" si="28"/>
        <v>ﾐﾅｸﾁ ﾏｻﾄ</v>
      </c>
      <c r="G399" t="str">
        <f t="shared" si="31"/>
        <v>MINAKUCHI Masato(74)</v>
      </c>
      <c r="H399">
        <f t="shared" si="29"/>
        <v>1</v>
      </c>
      <c r="I399">
        <v>50</v>
      </c>
      <c r="J399">
        <f>IF(AC399="","500001",VLOOKUP(AC399,[2]shozoku!$A:$B,2,0))</f>
        <v>500069</v>
      </c>
      <c r="K399" t="str">
        <f>IF(AD399="","",VLOOKUP(AD399,[2]種目コード!$A:$B,2,0)&amp;IF(AF399="",""," "&amp;"0"&amp;AE399&amp;AF399&amp;AG399))</f>
        <v>00270 0001118</v>
      </c>
      <c r="L399" t="str">
        <f>IF(AH399="","",VLOOKUP(AH399,[2]種目コード!$A:$B,2,0)&amp;IF(AJ399="",""," "&amp;"0"&amp;AI399&amp;AJ399&amp;AK399))</f>
        <v/>
      </c>
      <c r="O399" t="s">
        <v>2759</v>
      </c>
      <c r="P399" t="s">
        <v>2760</v>
      </c>
      <c r="Q399" t="s">
        <v>2761</v>
      </c>
      <c r="R399" t="s">
        <v>764</v>
      </c>
      <c r="S399" t="s">
        <v>2762</v>
      </c>
      <c r="T399" t="s">
        <v>766</v>
      </c>
      <c r="U399" t="s">
        <v>2763</v>
      </c>
      <c r="V399" t="s">
        <v>178</v>
      </c>
      <c r="W399" t="s">
        <v>2764</v>
      </c>
      <c r="X399" t="s">
        <v>715</v>
      </c>
      <c r="Y399" t="s">
        <v>559</v>
      </c>
      <c r="AA399">
        <v>47</v>
      </c>
      <c r="AB399" t="s">
        <v>1982</v>
      </c>
      <c r="AC399" t="s">
        <v>2765</v>
      </c>
      <c r="AD399" t="s">
        <v>1007</v>
      </c>
      <c r="AE399" s="39" t="s">
        <v>210</v>
      </c>
      <c r="AF399" t="s">
        <v>196</v>
      </c>
      <c r="AG399" t="s">
        <v>701</v>
      </c>
    </row>
    <row r="400" spans="3:41" x14ac:dyDescent="0.2">
      <c r="C400">
        <v>500000398</v>
      </c>
      <c r="E400" t="str">
        <f t="shared" si="30"/>
        <v>古賀  功亮</v>
      </c>
      <c r="F400" t="str">
        <f t="shared" si="28"/>
        <v>ｺｶﾞ ﾅﾙﾌｻ</v>
      </c>
      <c r="G400" t="str">
        <f t="shared" si="31"/>
        <v>KOGA Narufusa(71)</v>
      </c>
      <c r="H400">
        <f t="shared" si="29"/>
        <v>1</v>
      </c>
      <c r="I400">
        <v>50</v>
      </c>
      <c r="J400">
        <f>IF(AC400="","500001",VLOOKUP(AC400,[2]shozoku!$A:$B,2,0))</f>
        <v>500069</v>
      </c>
      <c r="K400" t="str">
        <f>IF(AD400="","",VLOOKUP(AD400,[2]種目コード!$A:$B,2,0)&amp;IF(AF400="",""," "&amp;"0"&amp;AE400&amp;AF400&amp;AG400))</f>
        <v>00270 0001190</v>
      </c>
      <c r="L400" t="str">
        <f>IF(AH400="","",VLOOKUP(AH400,[2]種目コード!$A:$B,2,0)&amp;IF(AJ400="",""," "&amp;"0"&amp;AI400&amp;AJ400&amp;AK400))</f>
        <v/>
      </c>
      <c r="O400" t="s">
        <v>2766</v>
      </c>
      <c r="P400" t="s">
        <v>2767</v>
      </c>
      <c r="Q400" t="s">
        <v>2768</v>
      </c>
      <c r="R400" t="s">
        <v>2769</v>
      </c>
      <c r="S400" t="s">
        <v>2770</v>
      </c>
      <c r="T400" t="s">
        <v>2771</v>
      </c>
      <c r="U400" t="s">
        <v>2772</v>
      </c>
      <c r="V400" t="s">
        <v>178</v>
      </c>
      <c r="W400" t="s">
        <v>2126</v>
      </c>
      <c r="X400" t="s">
        <v>196</v>
      </c>
      <c r="Y400" t="s">
        <v>248</v>
      </c>
      <c r="AA400">
        <v>49</v>
      </c>
      <c r="AB400" t="s">
        <v>1982</v>
      </c>
      <c r="AC400" t="s">
        <v>2765</v>
      </c>
      <c r="AD400" t="s">
        <v>1007</v>
      </c>
      <c r="AE400" s="39" t="s">
        <v>210</v>
      </c>
      <c r="AF400" t="s">
        <v>196</v>
      </c>
      <c r="AG400" t="s">
        <v>985</v>
      </c>
    </row>
    <row r="401" spans="3:41" x14ac:dyDescent="0.2">
      <c r="C401">
        <v>500000399</v>
      </c>
      <c r="E401" t="str">
        <f t="shared" si="30"/>
        <v>長尾  守</v>
      </c>
      <c r="F401" t="str">
        <f t="shared" si="28"/>
        <v>ﾅｶﾞｵ ﾏﾓﾙ</v>
      </c>
      <c r="G401" t="str">
        <f t="shared" si="31"/>
        <v>NAGAO Mamoru(62)</v>
      </c>
      <c r="H401">
        <f t="shared" si="29"/>
        <v>1</v>
      </c>
      <c r="I401">
        <v>50</v>
      </c>
      <c r="J401">
        <f>IF(AC401="","500001",VLOOKUP(AC401,[2]shozoku!$A:$B,2,0))</f>
        <v>500070</v>
      </c>
      <c r="K401" t="str">
        <f>IF(AD401="","",VLOOKUP(AD401,[2]種目コード!$A:$B,2,0)&amp;IF(AF401="",""," "&amp;"0"&amp;AE401&amp;AF401&amp;AG401))</f>
        <v>00270 0001250</v>
      </c>
      <c r="L401" t="str">
        <f>IF(AH401="","",VLOOKUP(AH401,[2]種目コード!$A:$B,2,0)&amp;IF(AJ401="",""," "&amp;"0"&amp;AI401&amp;AJ401&amp;AK401))</f>
        <v>00360 0002550</v>
      </c>
      <c r="O401" t="s">
        <v>2773</v>
      </c>
      <c r="P401" t="s">
        <v>2774</v>
      </c>
      <c r="Q401" t="s">
        <v>2775</v>
      </c>
      <c r="R401" t="s">
        <v>2776</v>
      </c>
      <c r="S401" t="s">
        <v>2777</v>
      </c>
      <c r="T401" t="s">
        <v>2778</v>
      </c>
      <c r="U401" t="s">
        <v>2779</v>
      </c>
      <c r="V401" t="s">
        <v>178</v>
      </c>
      <c r="W401" t="s">
        <v>1005</v>
      </c>
      <c r="X401" t="s">
        <v>311</v>
      </c>
      <c r="Y401" t="s">
        <v>220</v>
      </c>
      <c r="AA401">
        <v>59</v>
      </c>
      <c r="AB401" t="s">
        <v>1982</v>
      </c>
      <c r="AC401" t="s">
        <v>2780</v>
      </c>
      <c r="AD401" t="s">
        <v>1007</v>
      </c>
      <c r="AE401" s="39" t="s">
        <v>210</v>
      </c>
      <c r="AF401" t="s">
        <v>181</v>
      </c>
      <c r="AG401" t="s">
        <v>1068</v>
      </c>
      <c r="AH401" t="s">
        <v>286</v>
      </c>
      <c r="AI401" t="s">
        <v>187</v>
      </c>
      <c r="AJ401" t="s">
        <v>186</v>
      </c>
      <c r="AK401" t="s">
        <v>1068</v>
      </c>
    </row>
    <row r="402" spans="3:41" x14ac:dyDescent="0.2">
      <c r="C402">
        <v>500000400</v>
      </c>
      <c r="E402" t="str">
        <f t="shared" si="30"/>
        <v>八本  理恵子</v>
      </c>
      <c r="F402" t="str">
        <f t="shared" si="28"/>
        <v>ﾔﾓﾄ ﾘｴｺ</v>
      </c>
      <c r="G402" t="str">
        <f t="shared" si="31"/>
        <v>YAMOTO Rieko(77)</v>
      </c>
      <c r="H402">
        <f t="shared" si="29"/>
        <v>2</v>
      </c>
      <c r="I402">
        <v>50</v>
      </c>
      <c r="J402">
        <f>IF(AC402="","500001",VLOOKUP(AC402,[2]shozoku!$A:$B,2,0))</f>
        <v>500071</v>
      </c>
      <c r="K402" t="str">
        <f>IF(AD402="","",VLOOKUP(AD402,[2]種目コード!$A:$B,2,0)&amp;IF(AF402="",""," "&amp;"0"&amp;AE402&amp;AF402&amp;AG402))</f>
        <v>00260 0001400</v>
      </c>
      <c r="L402" t="str">
        <f>IF(AH402="","",VLOOKUP(AH402,[2]種目コード!$A:$B,2,0)&amp;IF(AJ402="",""," "&amp;"0"&amp;AI402&amp;AJ402&amp;AK402))</f>
        <v/>
      </c>
      <c r="O402" t="s">
        <v>2781</v>
      </c>
      <c r="P402" t="s">
        <v>2782</v>
      </c>
      <c r="Q402" t="s">
        <v>2783</v>
      </c>
      <c r="R402" t="s">
        <v>2784</v>
      </c>
      <c r="S402" t="s">
        <v>2785</v>
      </c>
      <c r="T402" t="s">
        <v>2786</v>
      </c>
      <c r="U402" t="s">
        <v>2787</v>
      </c>
      <c r="V402" t="s">
        <v>433</v>
      </c>
      <c r="W402" t="s">
        <v>1154</v>
      </c>
      <c r="X402" t="s">
        <v>322</v>
      </c>
      <c r="Y402" t="s">
        <v>248</v>
      </c>
      <c r="AA402">
        <v>43</v>
      </c>
      <c r="AB402" t="s">
        <v>1982</v>
      </c>
      <c r="AC402" t="s">
        <v>2788</v>
      </c>
      <c r="AD402" t="s">
        <v>1835</v>
      </c>
      <c r="AE402" s="39" t="s">
        <v>210</v>
      </c>
      <c r="AF402" t="s">
        <v>263</v>
      </c>
      <c r="AG402" t="s">
        <v>187</v>
      </c>
    </row>
    <row r="403" spans="3:41" x14ac:dyDescent="0.2">
      <c r="C403">
        <v>500000401</v>
      </c>
      <c r="E403" t="str">
        <f t="shared" si="30"/>
        <v>松鵜  竜次郎</v>
      </c>
      <c r="F403" t="str">
        <f t="shared" si="28"/>
        <v>ﾏﾂｳ ﾘｭｳｼﾞﾛｳ</v>
      </c>
      <c r="G403" t="str">
        <f t="shared" si="31"/>
        <v>MATSU Ryujiro(94)</v>
      </c>
      <c r="H403">
        <f t="shared" si="29"/>
        <v>1</v>
      </c>
      <c r="I403">
        <v>50</v>
      </c>
      <c r="J403">
        <f>IF(AC403="","500001",VLOOKUP(AC403,[2]shozoku!$A:$B,2,0))</f>
        <v>500072</v>
      </c>
      <c r="K403" t="str">
        <f>IF(AD403="","",VLOOKUP(AD403,[2]種目コード!$A:$B,2,0)&amp;IF(AF403="",""," "&amp;"0"&amp;AE403&amp;AF403&amp;AG403))</f>
        <v>07160 00190</v>
      </c>
      <c r="L403" t="str">
        <f>IF(AH403="","",VLOOKUP(AH403,[2]種目コード!$A:$B,2,0)&amp;IF(AJ403="",""," "&amp;"0"&amp;AI403&amp;AJ403&amp;AK403))</f>
        <v/>
      </c>
      <c r="O403" t="s">
        <v>2789</v>
      </c>
      <c r="P403" t="s">
        <v>2790</v>
      </c>
      <c r="Q403" t="s">
        <v>2791</v>
      </c>
      <c r="R403" t="s">
        <v>2792</v>
      </c>
      <c r="S403" t="s">
        <v>2793</v>
      </c>
      <c r="T403" t="s">
        <v>2794</v>
      </c>
      <c r="U403" t="s">
        <v>2795</v>
      </c>
      <c r="V403" t="s">
        <v>178</v>
      </c>
      <c r="W403" t="s">
        <v>274</v>
      </c>
      <c r="X403" t="s">
        <v>715</v>
      </c>
      <c r="Y403" t="s">
        <v>311</v>
      </c>
      <c r="AA403">
        <v>27</v>
      </c>
      <c r="AB403" t="s">
        <v>1982</v>
      </c>
      <c r="AC403" t="s">
        <v>2796</v>
      </c>
      <c r="AD403" t="s">
        <v>2797</v>
      </c>
      <c r="AF403" s="39" t="s">
        <v>424</v>
      </c>
      <c r="AG403" t="s">
        <v>985</v>
      </c>
    </row>
    <row r="404" spans="3:41" x14ac:dyDescent="0.2">
      <c r="C404">
        <v>500000402</v>
      </c>
      <c r="E404" t="str">
        <f t="shared" si="30"/>
        <v>加藤  舜</v>
      </c>
      <c r="F404" t="str">
        <f t="shared" si="28"/>
        <v>ｶﾄｳ ｼｭﾝ</v>
      </c>
      <c r="G404" t="str">
        <f t="shared" si="31"/>
        <v>KATO Shun(95)</v>
      </c>
      <c r="H404">
        <f t="shared" si="29"/>
        <v>1</v>
      </c>
      <c r="I404">
        <v>50</v>
      </c>
      <c r="J404">
        <f>IF(AC404="","500001",VLOOKUP(AC404,[2]shozoku!$A:$B,2,0))</f>
        <v>500072</v>
      </c>
      <c r="K404" t="str">
        <f>IF(AD404="","",VLOOKUP(AD404,[2]種目コード!$A:$B,2,0)&amp;IF(AF404="",""," "&amp;"0"&amp;AE404&amp;AF404&amp;AG404))</f>
        <v>07160 00190</v>
      </c>
      <c r="L404" t="str">
        <f>IF(AH404="","",VLOOKUP(AH404,[2]種目コード!$A:$B,2,0)&amp;IF(AJ404="",""," "&amp;"0"&amp;AI404&amp;AJ404&amp;AK404))</f>
        <v/>
      </c>
      <c r="O404" t="s">
        <v>2798</v>
      </c>
      <c r="P404" t="s">
        <v>2799</v>
      </c>
      <c r="Q404" t="s">
        <v>279</v>
      </c>
      <c r="R404" t="s">
        <v>2317</v>
      </c>
      <c r="S404" t="s">
        <v>591</v>
      </c>
      <c r="T404" t="s">
        <v>2319</v>
      </c>
      <c r="U404" t="s">
        <v>2800</v>
      </c>
      <c r="V404" t="s">
        <v>178</v>
      </c>
      <c r="W404" t="s">
        <v>849</v>
      </c>
      <c r="X404" t="s">
        <v>180</v>
      </c>
      <c r="Y404" t="s">
        <v>730</v>
      </c>
      <c r="AA404">
        <v>26</v>
      </c>
      <c r="AB404" t="s">
        <v>1982</v>
      </c>
      <c r="AC404" t="s">
        <v>2796</v>
      </c>
      <c r="AD404" t="s">
        <v>2797</v>
      </c>
      <c r="AF404" s="39" t="s">
        <v>424</v>
      </c>
      <c r="AG404" t="s">
        <v>985</v>
      </c>
    </row>
    <row r="405" spans="3:41" x14ac:dyDescent="0.2">
      <c r="C405">
        <v>500000403</v>
      </c>
      <c r="E405" t="str">
        <f t="shared" si="30"/>
        <v>入山  結斗(中2)</v>
      </c>
      <c r="F405" t="str">
        <f t="shared" si="28"/>
        <v>ｲﾘﾔﾏ ﾕｳﾄ</v>
      </c>
      <c r="G405" t="str">
        <f t="shared" si="31"/>
        <v>IRIYAMA Yuuto(07)</v>
      </c>
      <c r="H405">
        <f t="shared" si="29"/>
        <v>1</v>
      </c>
      <c r="I405">
        <v>50</v>
      </c>
      <c r="J405">
        <f>IF(AC405="","500001",VLOOKUP(AC405,[2]shozoku!$A:$B,2,0))</f>
        <v>500073</v>
      </c>
      <c r="K405" t="str">
        <f>IF(AD405="","",VLOOKUP(AD405,[2]種目コード!$A:$B,2,0)&amp;IF(AF405="",""," "&amp;"0"&amp;AE405&amp;AF405&amp;AG405))</f>
        <v>00240 0001234</v>
      </c>
      <c r="L405" t="str">
        <f>IF(AH405="","",VLOOKUP(AH405,[2]種目コード!$A:$B,2,0)&amp;IF(AJ405="",""," "&amp;"0"&amp;AI405&amp;AJ405&amp;AK405))</f>
        <v>00320 0002553</v>
      </c>
      <c r="O405" t="s">
        <v>2801</v>
      </c>
      <c r="P405" t="s">
        <v>2802</v>
      </c>
      <c r="Q405" t="s">
        <v>2803</v>
      </c>
      <c r="R405" t="s">
        <v>653</v>
      </c>
      <c r="S405" t="s">
        <v>2804</v>
      </c>
      <c r="T405" t="s">
        <v>2805</v>
      </c>
      <c r="U405" t="s">
        <v>2806</v>
      </c>
      <c r="V405" t="s">
        <v>178</v>
      </c>
      <c r="W405">
        <v>2007</v>
      </c>
      <c r="X405">
        <v>12</v>
      </c>
      <c r="Y405">
        <v>11</v>
      </c>
      <c r="Z405" t="s">
        <v>355</v>
      </c>
      <c r="AA405">
        <v>13</v>
      </c>
      <c r="AB405" t="s">
        <v>1982</v>
      </c>
      <c r="AC405" t="s">
        <v>2807</v>
      </c>
      <c r="AD405" t="s">
        <v>2</v>
      </c>
      <c r="AE405" s="39" t="s">
        <v>210</v>
      </c>
      <c r="AF405" t="s">
        <v>181</v>
      </c>
      <c r="AG405" t="s">
        <v>287</v>
      </c>
      <c r="AH405" t="s">
        <v>380</v>
      </c>
      <c r="AI405" t="s">
        <v>187</v>
      </c>
      <c r="AJ405" t="s">
        <v>186</v>
      </c>
      <c r="AK405" t="s">
        <v>2751</v>
      </c>
      <c r="AL405" t="s">
        <v>3</v>
      </c>
      <c r="AM405" t="s">
        <v>220</v>
      </c>
      <c r="AN405" t="s">
        <v>2808</v>
      </c>
      <c r="AO405" t="s">
        <v>276</v>
      </c>
    </row>
    <row r="406" spans="3:41" x14ac:dyDescent="0.2">
      <c r="C406">
        <v>500000404</v>
      </c>
      <c r="E406" t="str">
        <f t="shared" si="30"/>
        <v>野瀬  琉太(中2)</v>
      </c>
      <c r="F406" t="str">
        <f t="shared" si="28"/>
        <v>ﾉｾ ﾘｭｳﾀ</v>
      </c>
      <c r="G406" t="str">
        <f t="shared" si="31"/>
        <v>NOSE Ryuuta(08)</v>
      </c>
      <c r="H406">
        <f t="shared" si="29"/>
        <v>1</v>
      </c>
      <c r="I406">
        <v>50</v>
      </c>
      <c r="J406">
        <f>IF(AC406="","500001",VLOOKUP(AC406,[2]shozoku!$A:$B,2,0))</f>
        <v>500073</v>
      </c>
      <c r="K406" t="str">
        <f>IF(AD406="","",VLOOKUP(AD406,[2]種目コード!$A:$B,2,0)&amp;IF(AF406="",""," "&amp;"0"&amp;AE406&amp;AF406&amp;AG406))</f>
        <v>00840 0051635</v>
      </c>
      <c r="L406" t="str">
        <f>IF(AH406="","",VLOOKUP(AH406,[2]種目コード!$A:$B,2,0)&amp;IF(AJ406="",""," "&amp;"0"&amp;AI406&amp;AJ406&amp;AK406))</f>
        <v/>
      </c>
      <c r="O406" t="s">
        <v>2809</v>
      </c>
      <c r="P406" t="s">
        <v>2810</v>
      </c>
      <c r="Q406" t="s">
        <v>2811</v>
      </c>
      <c r="R406" t="s">
        <v>2812</v>
      </c>
      <c r="S406" t="s">
        <v>2813</v>
      </c>
      <c r="T406" t="s">
        <v>2814</v>
      </c>
      <c r="U406" t="s">
        <v>2815</v>
      </c>
      <c r="V406" t="s">
        <v>178</v>
      </c>
      <c r="W406">
        <v>2008</v>
      </c>
      <c r="X406">
        <v>1</v>
      </c>
      <c r="Y406">
        <v>8</v>
      </c>
      <c r="Z406" t="s">
        <v>355</v>
      </c>
      <c r="AA406">
        <v>13</v>
      </c>
      <c r="AB406" t="s">
        <v>1982</v>
      </c>
      <c r="AC406" t="s">
        <v>2807</v>
      </c>
      <c r="AD406" t="s">
        <v>364</v>
      </c>
      <c r="AE406" t="s">
        <v>880</v>
      </c>
      <c r="AF406" t="s">
        <v>285</v>
      </c>
      <c r="AG406" t="s">
        <v>1094</v>
      </c>
    </row>
    <row r="407" spans="3:41" x14ac:dyDescent="0.2">
      <c r="C407">
        <v>500000405</v>
      </c>
      <c r="E407" t="str">
        <f t="shared" si="30"/>
        <v>川島  凌太郎(中2)</v>
      </c>
      <c r="F407" t="str">
        <f t="shared" si="28"/>
        <v>ｶﾜｼﾏ ﾘｮｳﾀﾛｳ</v>
      </c>
      <c r="G407" t="str">
        <f t="shared" si="31"/>
        <v>KAWASHIMA Ryoutarou(07)</v>
      </c>
      <c r="H407">
        <f t="shared" si="29"/>
        <v>1</v>
      </c>
      <c r="I407">
        <v>50</v>
      </c>
      <c r="J407">
        <f>IF(AC407="","500001",VLOOKUP(AC407,[2]shozoku!$A:$B,2,0))</f>
        <v>500073</v>
      </c>
      <c r="K407" t="str">
        <f>IF(AD407="","",VLOOKUP(AD407,[2]種目コード!$A:$B,2,0)&amp;IF(AF407="",""," "&amp;"0"&amp;AE407&amp;AF407&amp;AG407))</f>
        <v>00240 0001255</v>
      </c>
      <c r="L407" t="str">
        <f>IF(AH407="","",VLOOKUP(AH407,[2]種目コード!$A:$B,2,0)&amp;IF(AJ407="",""," "&amp;"0"&amp;AI407&amp;AJ407&amp;AK407))</f>
        <v>07120 00145</v>
      </c>
      <c r="O407" t="s">
        <v>2816</v>
      </c>
      <c r="P407" t="s">
        <v>2817</v>
      </c>
      <c r="Q407" t="s">
        <v>2818</v>
      </c>
      <c r="R407" t="s">
        <v>2819</v>
      </c>
      <c r="S407" t="s">
        <v>2820</v>
      </c>
      <c r="T407" t="s">
        <v>2821</v>
      </c>
      <c r="U407" t="s">
        <v>2822</v>
      </c>
      <c r="V407" t="s">
        <v>178</v>
      </c>
      <c r="W407">
        <v>2007</v>
      </c>
      <c r="X407">
        <v>10</v>
      </c>
      <c r="Y407">
        <v>24</v>
      </c>
      <c r="Z407" t="s">
        <v>355</v>
      </c>
      <c r="AA407">
        <v>13</v>
      </c>
      <c r="AB407" t="s">
        <v>1982</v>
      </c>
      <c r="AC407" t="s">
        <v>2807</v>
      </c>
      <c r="AD407" t="s">
        <v>2</v>
      </c>
      <c r="AE407" s="39" t="s">
        <v>210</v>
      </c>
      <c r="AF407" t="s">
        <v>181</v>
      </c>
      <c r="AG407" t="s">
        <v>1317</v>
      </c>
      <c r="AH407" t="s">
        <v>8</v>
      </c>
      <c r="AJ407" t="s">
        <v>303</v>
      </c>
      <c r="AK407" t="s">
        <v>1265</v>
      </c>
      <c r="AL407" t="s">
        <v>3</v>
      </c>
      <c r="AM407" t="s">
        <v>220</v>
      </c>
      <c r="AN407" t="s">
        <v>2808</v>
      </c>
      <c r="AO407" t="s">
        <v>276</v>
      </c>
    </row>
    <row r="408" spans="3:41" x14ac:dyDescent="0.2">
      <c r="C408">
        <v>500000406</v>
      </c>
      <c r="E408" t="str">
        <f t="shared" si="30"/>
        <v>川端  凌斗(中2)</v>
      </c>
      <c r="F408" t="str">
        <f t="shared" si="28"/>
        <v>ｶﾜﾊﾞﾀ ﾘｮｳﾄ</v>
      </c>
      <c r="G408" t="str">
        <f t="shared" si="31"/>
        <v>KAWABATA Ryouto(07)</v>
      </c>
      <c r="H408">
        <f t="shared" si="29"/>
        <v>1</v>
      </c>
      <c r="I408">
        <v>50</v>
      </c>
      <c r="J408">
        <f>IF(AC408="","500001",VLOOKUP(AC408,[2]shozoku!$A:$B,2,0))</f>
        <v>500073</v>
      </c>
      <c r="K408" t="str">
        <f>IF(AD408="","",VLOOKUP(AD408,[2]種目コード!$A:$B,2,0)&amp;IF(AF408="",""," "&amp;"0"&amp;AE408&amp;AF408&amp;AG408))</f>
        <v>00240 0001325</v>
      </c>
      <c r="L408" t="str">
        <f>IF(AH408="","",VLOOKUP(AH408,[2]種目コード!$A:$B,2,0)&amp;IF(AJ408="",""," "&amp;"0"&amp;AI408&amp;AJ408&amp;AK408))</f>
        <v/>
      </c>
      <c r="O408" t="s">
        <v>2823</v>
      </c>
      <c r="P408" t="s">
        <v>2824</v>
      </c>
      <c r="Q408" t="s">
        <v>2825</v>
      </c>
      <c r="R408" t="s">
        <v>2826</v>
      </c>
      <c r="S408" t="s">
        <v>2827</v>
      </c>
      <c r="T408" t="s">
        <v>2828</v>
      </c>
      <c r="U408" t="s">
        <v>2829</v>
      </c>
      <c r="V408" t="s">
        <v>178</v>
      </c>
      <c r="W408">
        <v>2007</v>
      </c>
      <c r="X408">
        <v>5</v>
      </c>
      <c r="Y408">
        <v>24</v>
      </c>
      <c r="Z408" t="s">
        <v>355</v>
      </c>
      <c r="AA408">
        <v>14</v>
      </c>
      <c r="AB408" t="s">
        <v>1982</v>
      </c>
      <c r="AC408" t="s">
        <v>2807</v>
      </c>
      <c r="AD408" t="s">
        <v>2</v>
      </c>
      <c r="AE408" s="39" t="s">
        <v>210</v>
      </c>
      <c r="AF408" t="s">
        <v>497</v>
      </c>
      <c r="AG408" t="s">
        <v>186</v>
      </c>
    </row>
    <row r="409" spans="3:41" x14ac:dyDescent="0.2">
      <c r="C409">
        <v>500000407</v>
      </c>
      <c r="E409" t="str">
        <f t="shared" si="30"/>
        <v>石原  大翼(中2)</v>
      </c>
      <c r="F409" t="str">
        <f t="shared" si="28"/>
        <v>ｲｼﾊﾗ ﾀﾞｲｽｹ</v>
      </c>
      <c r="G409" t="str">
        <f t="shared" si="31"/>
        <v>ISHIHARA Daisuke(07)</v>
      </c>
      <c r="H409">
        <f t="shared" si="29"/>
        <v>1</v>
      </c>
      <c r="I409">
        <v>50</v>
      </c>
      <c r="J409">
        <f>IF(AC409="","500001",VLOOKUP(AC409,[2]shozoku!$A:$B,2,0))</f>
        <v>500073</v>
      </c>
      <c r="K409" t="str">
        <f>IF(AD409="","",VLOOKUP(AD409,[2]種目コード!$A:$B,2,0)&amp;IF(AF409="",""," "&amp;"0"&amp;AE409&amp;AF409&amp;AG409))</f>
        <v>00240 0001293</v>
      </c>
      <c r="L409" t="str">
        <f>IF(AH409="","",VLOOKUP(AH409,[2]種目コード!$A:$B,2,0)&amp;IF(AJ409="",""," "&amp;"0"&amp;AI409&amp;AJ409&amp;AK409))</f>
        <v/>
      </c>
      <c r="O409" t="s">
        <v>2830</v>
      </c>
      <c r="P409" t="s">
        <v>2831</v>
      </c>
      <c r="Q409" t="s">
        <v>2832</v>
      </c>
      <c r="R409" t="s">
        <v>2032</v>
      </c>
      <c r="S409" t="s">
        <v>2833</v>
      </c>
      <c r="T409" t="s">
        <v>2034</v>
      </c>
      <c r="U409" t="s">
        <v>2834</v>
      </c>
      <c r="V409" t="s">
        <v>178</v>
      </c>
      <c r="W409">
        <v>2007</v>
      </c>
      <c r="X409">
        <v>10</v>
      </c>
      <c r="Y409">
        <v>23</v>
      </c>
      <c r="Z409" t="s">
        <v>355</v>
      </c>
      <c r="AA409">
        <v>13</v>
      </c>
      <c r="AB409" t="s">
        <v>1982</v>
      </c>
      <c r="AC409" t="s">
        <v>2807</v>
      </c>
      <c r="AD409" t="s">
        <v>2</v>
      </c>
      <c r="AE409" s="39" t="s">
        <v>210</v>
      </c>
      <c r="AF409" t="s">
        <v>181</v>
      </c>
      <c r="AG409" t="s">
        <v>2678</v>
      </c>
      <c r="AL409" t="s">
        <v>3</v>
      </c>
      <c r="AM409" t="s">
        <v>220</v>
      </c>
      <c r="AN409" t="s">
        <v>2808</v>
      </c>
      <c r="AO409" t="s">
        <v>276</v>
      </c>
    </row>
    <row r="410" spans="3:41" x14ac:dyDescent="0.2">
      <c r="C410">
        <v>500000408</v>
      </c>
      <c r="E410" t="str">
        <f t="shared" si="30"/>
        <v>和田  昂輝(中2)</v>
      </c>
      <c r="F410" t="str">
        <f t="shared" si="28"/>
        <v>ﾜﾀﾞ ｺｳｷ</v>
      </c>
      <c r="G410" t="str">
        <f t="shared" si="31"/>
        <v>WADA Kouki(07)</v>
      </c>
      <c r="H410">
        <f t="shared" si="29"/>
        <v>1</v>
      </c>
      <c r="I410">
        <v>50</v>
      </c>
      <c r="J410">
        <f>IF(AC410="","500001",VLOOKUP(AC410,[2]shozoku!$A:$B,2,0))</f>
        <v>500073</v>
      </c>
      <c r="K410" t="str">
        <f>IF(AD410="","",VLOOKUP(AD410,[2]種目コード!$A:$B,2,0)&amp;IF(AF410="",""," "&amp;"0"&amp;AE410&amp;AF410&amp;AG410))</f>
        <v>00840 0052600</v>
      </c>
      <c r="L410" t="str">
        <f>IF(AH410="","",VLOOKUP(AH410,[2]種目コード!$A:$B,2,0)&amp;IF(AJ410="",""," "&amp;"0"&amp;AI410&amp;AJ410&amp;AK410))</f>
        <v/>
      </c>
      <c r="O410" t="s">
        <v>2835</v>
      </c>
      <c r="P410" t="s">
        <v>2836</v>
      </c>
      <c r="Q410" t="s">
        <v>2837</v>
      </c>
      <c r="R410" t="s">
        <v>1251</v>
      </c>
      <c r="S410" t="s">
        <v>2838</v>
      </c>
      <c r="T410" t="s">
        <v>2839</v>
      </c>
      <c r="U410" t="s">
        <v>2840</v>
      </c>
      <c r="V410" t="s">
        <v>178</v>
      </c>
      <c r="W410">
        <v>2007</v>
      </c>
      <c r="X410">
        <v>7</v>
      </c>
      <c r="Y410">
        <v>14</v>
      </c>
      <c r="Z410" t="s">
        <v>355</v>
      </c>
      <c r="AA410">
        <v>14</v>
      </c>
      <c r="AB410" t="s">
        <v>1982</v>
      </c>
      <c r="AC410" t="s">
        <v>2807</v>
      </c>
      <c r="AD410" t="s">
        <v>364</v>
      </c>
      <c r="AE410" t="s">
        <v>880</v>
      </c>
      <c r="AF410" t="s">
        <v>248</v>
      </c>
      <c r="AG410" t="s">
        <v>187</v>
      </c>
    </row>
    <row r="411" spans="3:41" x14ac:dyDescent="0.2">
      <c r="C411">
        <v>500000409</v>
      </c>
      <c r="E411" t="str">
        <f t="shared" si="30"/>
        <v>小杉  奏太(中2)</v>
      </c>
      <c r="F411" t="str">
        <f t="shared" si="28"/>
        <v>ｺｽｷﾞ ｿｳﾀ</v>
      </c>
      <c r="G411" t="str">
        <f t="shared" si="31"/>
        <v>KOSUGI Souta(07)</v>
      </c>
      <c r="H411">
        <f t="shared" si="29"/>
        <v>1</v>
      </c>
      <c r="I411">
        <v>50</v>
      </c>
      <c r="J411">
        <f>IF(AC411="","500001",VLOOKUP(AC411,[2]shozoku!$A:$B,2,0))</f>
        <v>500073</v>
      </c>
      <c r="K411" t="str">
        <f>IF(AD411="","",VLOOKUP(AD411,[2]種目コード!$A:$B,2,0)&amp;IF(AF411="",""," "&amp;"0"&amp;AE411&amp;AF411&amp;AG411))</f>
        <v>00240 0001240</v>
      </c>
      <c r="L411" t="str">
        <f>IF(AH411="","",VLOOKUP(AH411,[2]種目コード!$A:$B,2,0)&amp;IF(AJ411="",""," "&amp;"0"&amp;AI411&amp;AJ411&amp;AK411))</f>
        <v>00320 0002564</v>
      </c>
      <c r="O411" t="s">
        <v>2841</v>
      </c>
      <c r="P411" t="s">
        <v>2842</v>
      </c>
      <c r="Q411" t="s">
        <v>2843</v>
      </c>
      <c r="R411" t="s">
        <v>2844</v>
      </c>
      <c r="S411" t="s">
        <v>2845</v>
      </c>
      <c r="T411" t="s">
        <v>2846</v>
      </c>
      <c r="U411" t="s">
        <v>2847</v>
      </c>
      <c r="V411" t="s">
        <v>178</v>
      </c>
      <c r="W411">
        <v>2007</v>
      </c>
      <c r="X411">
        <v>10</v>
      </c>
      <c r="Y411">
        <v>8</v>
      </c>
      <c r="Z411" t="s">
        <v>355</v>
      </c>
      <c r="AA411">
        <v>13</v>
      </c>
      <c r="AB411" t="s">
        <v>1982</v>
      </c>
      <c r="AC411" t="s">
        <v>2807</v>
      </c>
      <c r="AD411" t="s">
        <v>2</v>
      </c>
      <c r="AE411" s="39" t="s">
        <v>210</v>
      </c>
      <c r="AF411" t="s">
        <v>181</v>
      </c>
      <c r="AG411" t="s">
        <v>1223</v>
      </c>
      <c r="AH411" t="s">
        <v>380</v>
      </c>
      <c r="AI411" t="s">
        <v>187</v>
      </c>
      <c r="AJ411" t="s">
        <v>186</v>
      </c>
      <c r="AK411" t="s">
        <v>2848</v>
      </c>
      <c r="AL411" t="s">
        <v>3</v>
      </c>
      <c r="AM411" t="s">
        <v>220</v>
      </c>
      <c r="AN411" t="s">
        <v>2808</v>
      </c>
      <c r="AO411" t="s">
        <v>276</v>
      </c>
    </row>
    <row r="412" spans="3:41" x14ac:dyDescent="0.2">
      <c r="C412">
        <v>500000410</v>
      </c>
      <c r="E412" t="str">
        <f t="shared" si="30"/>
        <v>佐藤  和歩(中2)</v>
      </c>
      <c r="F412" t="str">
        <f t="shared" si="28"/>
        <v>ｻﾄｳ ﾅｺﾞﾑ</v>
      </c>
      <c r="G412" t="str">
        <f t="shared" si="31"/>
        <v>SATOU Nagomu(07)</v>
      </c>
      <c r="H412">
        <f t="shared" si="29"/>
        <v>1</v>
      </c>
      <c r="I412">
        <v>50</v>
      </c>
      <c r="J412">
        <f>IF(AC412="","500001",VLOOKUP(AC412,[2]shozoku!$A:$B,2,0))</f>
        <v>500073</v>
      </c>
      <c r="K412" t="str">
        <f>IF(AD412="","",VLOOKUP(AD412,[2]種目コード!$A:$B,2,0)&amp;IF(AF412="",""," "&amp;"0"&amp;AE412&amp;AF412&amp;AG412))</f>
        <v>00840 0052951</v>
      </c>
      <c r="L412" t="str">
        <f>IF(AH412="","",VLOOKUP(AH412,[2]種目コード!$A:$B,2,0)&amp;IF(AJ412="",""," "&amp;"0"&amp;AI412&amp;AJ412&amp;AK412))</f>
        <v/>
      </c>
      <c r="O412" t="s">
        <v>2849</v>
      </c>
      <c r="P412" t="s">
        <v>2850</v>
      </c>
      <c r="Q412" t="s">
        <v>375</v>
      </c>
      <c r="R412" t="s">
        <v>2851</v>
      </c>
      <c r="S412" t="s">
        <v>2852</v>
      </c>
      <c r="T412" t="s">
        <v>2853</v>
      </c>
      <c r="U412" t="s">
        <v>2854</v>
      </c>
      <c r="V412" t="s">
        <v>178</v>
      </c>
      <c r="W412">
        <v>2007</v>
      </c>
      <c r="X412">
        <v>6</v>
      </c>
      <c r="Y412">
        <v>25</v>
      </c>
      <c r="Z412" t="s">
        <v>355</v>
      </c>
      <c r="AA412">
        <v>14</v>
      </c>
      <c r="AB412" t="s">
        <v>1982</v>
      </c>
      <c r="AC412" t="s">
        <v>2807</v>
      </c>
      <c r="AD412" t="s">
        <v>364</v>
      </c>
      <c r="AE412" t="s">
        <v>880</v>
      </c>
      <c r="AF412" t="s">
        <v>648</v>
      </c>
      <c r="AG412" t="s">
        <v>500</v>
      </c>
    </row>
    <row r="413" spans="3:41" x14ac:dyDescent="0.2">
      <c r="C413">
        <v>500000411</v>
      </c>
      <c r="E413" t="str">
        <f t="shared" si="30"/>
        <v>三瓶  涼太(中2)</v>
      </c>
      <c r="F413" t="str">
        <f t="shared" ref="F413:F476" si="32">ASC(Q413&amp;" "&amp;R413)</f>
        <v>ｻﾝﾍﾞ ﾘｮｳﾀ</v>
      </c>
      <c r="G413" t="str">
        <f t="shared" si="31"/>
        <v>SAMBE Ryouta(07)</v>
      </c>
      <c r="H413">
        <f t="shared" ref="H413:H476" si="33">IF(V413="男",1,2)</f>
        <v>1</v>
      </c>
      <c r="I413">
        <v>50</v>
      </c>
      <c r="J413">
        <f>IF(AC413="","500001",VLOOKUP(AC413,[2]shozoku!$A:$B,2,0))</f>
        <v>500073</v>
      </c>
      <c r="K413" t="str">
        <f>IF(AD413="","",VLOOKUP(AD413,[2]種目コード!$A:$B,2,0)&amp;IF(AF413="",""," "&amp;"0"&amp;AE413&amp;AF413&amp;AG413))</f>
        <v>00240 0001357</v>
      </c>
      <c r="L413" t="str">
        <f>IF(AH413="","",VLOOKUP(AH413,[2]種目コード!$A:$B,2,0)&amp;IF(AJ413="",""," "&amp;"0"&amp;AI413&amp;AJ413&amp;AK413))</f>
        <v/>
      </c>
      <c r="O413" t="s">
        <v>2855</v>
      </c>
      <c r="P413" t="s">
        <v>2856</v>
      </c>
      <c r="Q413" t="s">
        <v>2857</v>
      </c>
      <c r="R413" t="s">
        <v>1269</v>
      </c>
      <c r="S413" t="s">
        <v>2858</v>
      </c>
      <c r="T413" t="s">
        <v>2859</v>
      </c>
      <c r="U413" t="s">
        <v>2860</v>
      </c>
      <c r="V413" t="s">
        <v>178</v>
      </c>
      <c r="W413">
        <v>2007</v>
      </c>
      <c r="X413">
        <v>9</v>
      </c>
      <c r="Y413">
        <v>10</v>
      </c>
      <c r="Z413" t="s">
        <v>355</v>
      </c>
      <c r="AA413">
        <v>13</v>
      </c>
      <c r="AB413" t="s">
        <v>1982</v>
      </c>
      <c r="AC413" t="s">
        <v>2807</v>
      </c>
      <c r="AD413" t="s">
        <v>2</v>
      </c>
      <c r="AE413" s="39" t="s">
        <v>210</v>
      </c>
      <c r="AF413" t="s">
        <v>497</v>
      </c>
      <c r="AG413" t="s">
        <v>1641</v>
      </c>
    </row>
    <row r="414" spans="3:41" x14ac:dyDescent="0.2">
      <c r="C414">
        <v>500000412</v>
      </c>
      <c r="E414" t="str">
        <f t="shared" si="30"/>
        <v>堂園  駿斗(中2)</v>
      </c>
      <c r="F414" t="str">
        <f t="shared" si="32"/>
        <v>ﾄﾞｳｿﾞﾉ ﾊﾔﾄ</v>
      </c>
      <c r="G414" t="str">
        <f t="shared" si="31"/>
        <v>DOUZONO Hayato(07)</v>
      </c>
      <c r="H414">
        <f t="shared" si="33"/>
        <v>1</v>
      </c>
      <c r="I414">
        <v>50</v>
      </c>
      <c r="J414">
        <f>IF(AC414="","500001",VLOOKUP(AC414,[2]shozoku!$A:$B,2,0))</f>
        <v>500073</v>
      </c>
      <c r="K414" t="str">
        <f>IF(AD414="","",VLOOKUP(AD414,[2]種目コード!$A:$B,2,0)&amp;IF(AF414="",""," "&amp;"0"&amp;AE414&amp;AF414&amp;AG414))</f>
        <v>00240 0001310</v>
      </c>
      <c r="L414" t="str">
        <f>IF(AH414="","",VLOOKUP(AH414,[2]種目コード!$A:$B,2,0)&amp;IF(AJ414="",""," "&amp;"0"&amp;AI414&amp;AJ414&amp;AK414))</f>
        <v/>
      </c>
      <c r="O414" t="s">
        <v>2861</v>
      </c>
      <c r="P414" t="s">
        <v>2862</v>
      </c>
      <c r="Q414" t="s">
        <v>2863</v>
      </c>
      <c r="R414" t="s">
        <v>2864</v>
      </c>
      <c r="S414" t="s">
        <v>2865</v>
      </c>
      <c r="T414" t="s">
        <v>2866</v>
      </c>
      <c r="U414" t="s">
        <v>2867</v>
      </c>
      <c r="V414" t="s">
        <v>178</v>
      </c>
      <c r="W414">
        <v>2007</v>
      </c>
      <c r="X414">
        <v>11</v>
      </c>
      <c r="Y414">
        <v>7</v>
      </c>
      <c r="Z414" t="s">
        <v>355</v>
      </c>
      <c r="AA414">
        <v>13</v>
      </c>
      <c r="AB414" t="s">
        <v>1982</v>
      </c>
      <c r="AC414" t="s">
        <v>2807</v>
      </c>
      <c r="AD414" t="s">
        <v>2</v>
      </c>
      <c r="AE414" s="39" t="s">
        <v>210</v>
      </c>
      <c r="AF414" t="s">
        <v>497</v>
      </c>
      <c r="AG414" t="s">
        <v>322</v>
      </c>
      <c r="AL414" t="s">
        <v>3</v>
      </c>
      <c r="AM414" t="s">
        <v>220</v>
      </c>
      <c r="AN414" t="s">
        <v>2808</v>
      </c>
      <c r="AO414" t="s">
        <v>276</v>
      </c>
    </row>
    <row r="415" spans="3:41" x14ac:dyDescent="0.2">
      <c r="C415">
        <v>500000413</v>
      </c>
      <c r="E415" t="str">
        <f t="shared" si="30"/>
        <v>本目  智哉(中2)</v>
      </c>
      <c r="F415" t="str">
        <f t="shared" si="32"/>
        <v>ﾎﾝﾒ ﾄﾓﾔ</v>
      </c>
      <c r="G415" t="str">
        <f t="shared" si="31"/>
        <v>HONME Tomoya(07)</v>
      </c>
      <c r="H415">
        <f t="shared" si="33"/>
        <v>1</v>
      </c>
      <c r="I415">
        <v>50</v>
      </c>
      <c r="J415">
        <f>IF(AC415="","500001",VLOOKUP(AC415,[2]shozoku!$A:$B,2,0))</f>
        <v>500073</v>
      </c>
      <c r="K415" t="str">
        <f>IF(AD415="","",VLOOKUP(AD415,[2]種目コード!$A:$B,2,0)&amp;IF(AF415="",""," "&amp;"0"&amp;AE415&amp;AF415&amp;AG415))</f>
        <v>00240 0001263</v>
      </c>
      <c r="L415" t="str">
        <f>IF(AH415="","",VLOOKUP(AH415,[2]種目コード!$A:$B,2,0)&amp;IF(AJ415="",""," "&amp;"0"&amp;AI415&amp;AJ415&amp;AK415))</f>
        <v>08320 00705</v>
      </c>
      <c r="O415" t="s">
        <v>2868</v>
      </c>
      <c r="P415" t="s">
        <v>2869</v>
      </c>
      <c r="Q415" t="s">
        <v>2870</v>
      </c>
      <c r="R415" t="s">
        <v>258</v>
      </c>
      <c r="S415" t="s">
        <v>2871</v>
      </c>
      <c r="T415" t="s">
        <v>1277</v>
      </c>
      <c r="U415" t="s">
        <v>2872</v>
      </c>
      <c r="V415" t="s">
        <v>178</v>
      </c>
      <c r="W415">
        <v>2007</v>
      </c>
      <c r="X415">
        <v>8</v>
      </c>
      <c r="Y415">
        <v>6</v>
      </c>
      <c r="Z415" t="s">
        <v>355</v>
      </c>
      <c r="AA415">
        <v>14</v>
      </c>
      <c r="AB415" t="s">
        <v>1982</v>
      </c>
      <c r="AC415" t="s">
        <v>2807</v>
      </c>
      <c r="AD415" t="s">
        <v>2</v>
      </c>
      <c r="AE415" s="39" t="s">
        <v>210</v>
      </c>
      <c r="AF415" t="s">
        <v>181</v>
      </c>
      <c r="AG415" t="s">
        <v>923</v>
      </c>
      <c r="AH415" t="s">
        <v>332</v>
      </c>
      <c r="AJ415" t="s">
        <v>275</v>
      </c>
      <c r="AK415" t="s">
        <v>880</v>
      </c>
      <c r="AL415" t="s">
        <v>3</v>
      </c>
      <c r="AM415" t="s">
        <v>220</v>
      </c>
      <c r="AN415" t="s">
        <v>2808</v>
      </c>
      <c r="AO415" t="s">
        <v>276</v>
      </c>
    </row>
    <row r="416" spans="3:41" x14ac:dyDescent="0.2">
      <c r="C416">
        <v>500000414</v>
      </c>
      <c r="E416" t="str">
        <f t="shared" si="30"/>
        <v>南部  孝寿(中2)</v>
      </c>
      <c r="F416" t="str">
        <f t="shared" si="32"/>
        <v>ﾅﾝﾌﾞ ﾀｶﾄｼ</v>
      </c>
      <c r="G416" t="str">
        <f t="shared" si="31"/>
        <v>NANBU Takatoshi(07)</v>
      </c>
      <c r="H416">
        <f t="shared" si="33"/>
        <v>1</v>
      </c>
      <c r="I416">
        <v>50</v>
      </c>
      <c r="J416">
        <f>IF(AC416="","500001",VLOOKUP(AC416,[2]shozoku!$A:$B,2,0))</f>
        <v>500073</v>
      </c>
      <c r="K416" t="str">
        <f>IF(AD416="","",VLOOKUP(AD416,[2]種目コード!$A:$B,2,0)&amp;IF(AF416="",""," "&amp;"0"&amp;AE416&amp;AF416&amp;AG416))</f>
        <v>00240 0001308</v>
      </c>
      <c r="L416" t="str">
        <f>IF(AH416="","",VLOOKUP(AH416,[2]種目コード!$A:$B,2,0)&amp;IF(AJ416="",""," "&amp;"0"&amp;AI416&amp;AJ416&amp;AK416))</f>
        <v/>
      </c>
      <c r="O416" t="s">
        <v>2873</v>
      </c>
      <c r="P416" t="s">
        <v>2874</v>
      </c>
      <c r="Q416" t="s">
        <v>1359</v>
      </c>
      <c r="R416" t="s">
        <v>2875</v>
      </c>
      <c r="S416" t="s">
        <v>2876</v>
      </c>
      <c r="T416" t="s">
        <v>2877</v>
      </c>
      <c r="U416" t="s">
        <v>2878</v>
      </c>
      <c r="V416" t="s">
        <v>178</v>
      </c>
      <c r="W416">
        <v>2007</v>
      </c>
      <c r="X416">
        <v>8</v>
      </c>
      <c r="Y416">
        <v>27</v>
      </c>
      <c r="Z416" t="s">
        <v>355</v>
      </c>
      <c r="AA416">
        <v>13</v>
      </c>
      <c r="AB416" t="s">
        <v>1982</v>
      </c>
      <c r="AC416" t="s">
        <v>2807</v>
      </c>
      <c r="AD416" t="s">
        <v>2</v>
      </c>
      <c r="AE416" s="39" t="s">
        <v>210</v>
      </c>
      <c r="AF416" t="s">
        <v>497</v>
      </c>
      <c r="AG416" t="s">
        <v>232</v>
      </c>
    </row>
    <row r="417" spans="3:39" x14ac:dyDescent="0.2">
      <c r="C417">
        <v>500000415</v>
      </c>
      <c r="E417" t="str">
        <f t="shared" si="30"/>
        <v>圖書  傑(中2)</v>
      </c>
      <c r="F417" t="str">
        <f t="shared" si="32"/>
        <v>ｽﾞｼｮ ｽｸﾞﾙ</v>
      </c>
      <c r="G417" t="str">
        <f t="shared" si="31"/>
        <v>ZUSYO Suguru(08)</v>
      </c>
      <c r="H417">
        <f t="shared" si="33"/>
        <v>1</v>
      </c>
      <c r="I417">
        <v>50</v>
      </c>
      <c r="J417">
        <f>IF(AC417="","500001",VLOOKUP(AC417,[2]shozoku!$A:$B,2,0))</f>
        <v>500073</v>
      </c>
      <c r="K417" t="str">
        <f>IF(AD417="","",VLOOKUP(AD417,[2]種目コード!$A:$B,2,0)&amp;IF(AF417="",""," "&amp;"0"&amp;AE417&amp;AF417&amp;AG417))</f>
        <v>00840 0054000</v>
      </c>
      <c r="L417" t="str">
        <f>IF(AH417="","",VLOOKUP(AH417,[2]種目コード!$A:$B,2,0)&amp;IF(AJ417="",""," "&amp;"0"&amp;AI417&amp;AJ417&amp;AK417))</f>
        <v/>
      </c>
      <c r="O417" t="s">
        <v>2879</v>
      </c>
      <c r="P417" t="s">
        <v>2880</v>
      </c>
      <c r="Q417" t="s">
        <v>2881</v>
      </c>
      <c r="R417" t="s">
        <v>2882</v>
      </c>
      <c r="S417" t="s">
        <v>2883</v>
      </c>
      <c r="T417" t="s">
        <v>2884</v>
      </c>
      <c r="U417" t="s">
        <v>2885</v>
      </c>
      <c r="V417" t="s">
        <v>178</v>
      </c>
      <c r="W417">
        <v>2008</v>
      </c>
      <c r="X417">
        <v>3</v>
      </c>
      <c r="Y417">
        <v>6</v>
      </c>
      <c r="Z417" t="s">
        <v>355</v>
      </c>
      <c r="AA417">
        <v>13</v>
      </c>
      <c r="AB417" t="s">
        <v>1982</v>
      </c>
      <c r="AC417" t="s">
        <v>2807</v>
      </c>
      <c r="AD417" t="s">
        <v>364</v>
      </c>
      <c r="AE417" t="s">
        <v>880</v>
      </c>
      <c r="AF417" t="s">
        <v>1223</v>
      </c>
      <c r="AG417" t="s">
        <v>187</v>
      </c>
    </row>
    <row r="418" spans="3:39" x14ac:dyDescent="0.2">
      <c r="C418">
        <v>500000416</v>
      </c>
      <c r="E418" t="str">
        <f t="shared" si="30"/>
        <v>江部  琥(中2)</v>
      </c>
      <c r="F418" t="str">
        <f t="shared" si="32"/>
        <v>ｴﾍﾞ ｺﾊｸ</v>
      </c>
      <c r="G418" t="str">
        <f t="shared" si="31"/>
        <v>EBE Kohaku(07)</v>
      </c>
      <c r="H418">
        <f t="shared" si="33"/>
        <v>1</v>
      </c>
      <c r="I418">
        <v>50</v>
      </c>
      <c r="J418">
        <f>IF(AC418="","500001",VLOOKUP(AC418,[2]shozoku!$A:$B,2,0))</f>
        <v>500073</v>
      </c>
      <c r="K418" t="str">
        <f>IF(AD418="","",VLOOKUP(AD418,[2]種目コード!$A:$B,2,0)&amp;IF(AF418="",""," "&amp;"0"&amp;AE418&amp;AF418&amp;AG418))</f>
        <v>00840 0050164</v>
      </c>
      <c r="L418" t="str">
        <f>IF(AH418="","",VLOOKUP(AH418,[2]種目コード!$A:$B,2,0)&amp;IF(AJ418="",""," "&amp;"0"&amp;AI418&amp;AJ418&amp;AK418))</f>
        <v/>
      </c>
      <c r="O418" t="s">
        <v>2886</v>
      </c>
      <c r="P418" t="s">
        <v>2887</v>
      </c>
      <c r="Q418" t="s">
        <v>2888</v>
      </c>
      <c r="R418" t="s">
        <v>2889</v>
      </c>
      <c r="S418" t="s">
        <v>2890</v>
      </c>
      <c r="T418" t="s">
        <v>2891</v>
      </c>
      <c r="U418" t="s">
        <v>2892</v>
      </c>
      <c r="V418" t="s">
        <v>178</v>
      </c>
      <c r="W418">
        <v>2007</v>
      </c>
      <c r="X418">
        <v>10</v>
      </c>
      <c r="Y418">
        <v>14</v>
      </c>
      <c r="Z418" t="s">
        <v>355</v>
      </c>
      <c r="AA418">
        <v>13</v>
      </c>
      <c r="AB418" t="s">
        <v>1982</v>
      </c>
      <c r="AC418" t="s">
        <v>2807</v>
      </c>
      <c r="AD418" t="s">
        <v>364</v>
      </c>
      <c r="AE418" t="s">
        <v>880</v>
      </c>
      <c r="AF418" t="s">
        <v>303</v>
      </c>
      <c r="AG418" t="s">
        <v>2848</v>
      </c>
    </row>
    <row r="419" spans="3:39" x14ac:dyDescent="0.2">
      <c r="C419">
        <v>500000417</v>
      </c>
      <c r="E419" t="str">
        <f t="shared" si="30"/>
        <v>京面  栄理也(中2)</v>
      </c>
      <c r="F419" t="str">
        <f t="shared" si="32"/>
        <v>ｷｮｳﾒﾝ ｴﾘﾔ</v>
      </c>
      <c r="G419" t="str">
        <f t="shared" si="31"/>
        <v>KYOUMENN Eriya(07)</v>
      </c>
      <c r="H419">
        <f t="shared" si="33"/>
        <v>1</v>
      </c>
      <c r="I419">
        <v>50</v>
      </c>
      <c r="J419">
        <f>IF(AC419="","500001",VLOOKUP(AC419,[2]shozoku!$A:$B,2,0))</f>
        <v>500073</v>
      </c>
      <c r="K419" t="str">
        <f>IF(AD419="","",VLOOKUP(AD419,[2]種目コード!$A:$B,2,0)&amp;IF(AF419="",""," "&amp;"0"&amp;AE419&amp;AF419&amp;AG419))</f>
        <v>00240 0001352</v>
      </c>
      <c r="L419" t="str">
        <f>IF(AH419="","",VLOOKUP(AH419,[2]種目コード!$A:$B,2,0)&amp;IF(AJ419="",""," "&amp;"0"&amp;AI419&amp;AJ419&amp;AK419))</f>
        <v/>
      </c>
      <c r="O419" t="s">
        <v>2893</v>
      </c>
      <c r="P419" t="s">
        <v>2894</v>
      </c>
      <c r="Q419" t="s">
        <v>2895</v>
      </c>
      <c r="R419" t="s">
        <v>2896</v>
      </c>
      <c r="S419" t="s">
        <v>2897</v>
      </c>
      <c r="T419" t="s">
        <v>2898</v>
      </c>
      <c r="U419" t="s">
        <v>2899</v>
      </c>
      <c r="V419" t="s">
        <v>178</v>
      </c>
      <c r="W419">
        <v>2007</v>
      </c>
      <c r="X419">
        <v>5</v>
      </c>
      <c r="Y419">
        <v>31</v>
      </c>
      <c r="Z419" t="s">
        <v>355</v>
      </c>
      <c r="AA419">
        <v>14</v>
      </c>
      <c r="AB419" t="s">
        <v>1982</v>
      </c>
      <c r="AC419" t="s">
        <v>2807</v>
      </c>
      <c r="AD419" t="s">
        <v>2</v>
      </c>
      <c r="AE419" s="39" t="s">
        <v>210</v>
      </c>
      <c r="AF419" t="s">
        <v>497</v>
      </c>
      <c r="AG419" t="s">
        <v>864</v>
      </c>
    </row>
    <row r="420" spans="3:39" x14ac:dyDescent="0.2">
      <c r="C420">
        <v>500000418</v>
      </c>
      <c r="E420" t="str">
        <f t="shared" si="30"/>
        <v>池田  心(中1)</v>
      </c>
      <c r="F420" t="str">
        <f t="shared" si="32"/>
        <v>ｲｹﾀﾞ ｼﾝ</v>
      </c>
      <c r="G420" t="str">
        <f t="shared" si="31"/>
        <v>IKEDA Shin(08)</v>
      </c>
      <c r="H420">
        <f t="shared" si="33"/>
        <v>1</v>
      </c>
      <c r="I420">
        <v>50</v>
      </c>
      <c r="J420">
        <f>IF(AC420="","500001",VLOOKUP(AC420,[2]shozoku!$A:$B,2,0))</f>
        <v>500073</v>
      </c>
      <c r="K420" t="str">
        <f>IF(AD420="","",VLOOKUP(AD420,[2]種目コード!$A:$B,2,0)&amp;IF(AF420="",""," "&amp;"0"&amp;AE420&amp;AF420&amp;AG420))</f>
        <v>00230 0001388</v>
      </c>
      <c r="L420" t="str">
        <f>IF(AH420="","",VLOOKUP(AH420,[2]種目コード!$A:$B,2,0)&amp;IF(AJ420="",""," "&amp;"0"&amp;AI420&amp;AJ420&amp;AK420))</f>
        <v/>
      </c>
      <c r="O420" t="s">
        <v>341</v>
      </c>
      <c r="P420" t="s">
        <v>2900</v>
      </c>
      <c r="Q420" t="s">
        <v>343</v>
      </c>
      <c r="R420" t="s">
        <v>2901</v>
      </c>
      <c r="S420" t="s">
        <v>939</v>
      </c>
      <c r="T420" t="s">
        <v>2902</v>
      </c>
      <c r="U420" t="s">
        <v>2903</v>
      </c>
      <c r="V420" t="s">
        <v>178</v>
      </c>
      <c r="W420">
        <v>2008</v>
      </c>
      <c r="X420">
        <v>4</v>
      </c>
      <c r="Y420">
        <v>21</v>
      </c>
      <c r="Z420" t="s">
        <v>402</v>
      </c>
      <c r="AA420">
        <v>13</v>
      </c>
      <c r="AB420" t="s">
        <v>1982</v>
      </c>
      <c r="AC420" t="s">
        <v>2807</v>
      </c>
      <c r="AD420" t="s">
        <v>1</v>
      </c>
      <c r="AE420" s="39" t="s">
        <v>210</v>
      </c>
      <c r="AF420" t="s">
        <v>497</v>
      </c>
      <c r="AG420" t="s">
        <v>2904</v>
      </c>
      <c r="AL420" t="s">
        <v>3</v>
      </c>
      <c r="AM420" t="s">
        <v>522</v>
      </c>
    </row>
    <row r="421" spans="3:39" x14ac:dyDescent="0.2">
      <c r="C421">
        <v>500000419</v>
      </c>
      <c r="E421" t="str">
        <f t="shared" si="30"/>
        <v>岡田  凌平(中1)</v>
      </c>
      <c r="F421" t="str">
        <f t="shared" si="32"/>
        <v>ｵｶﾀﾞ ﾘｮｳﾍｲ</v>
      </c>
      <c r="G421" t="str">
        <f t="shared" si="31"/>
        <v>OKADA Ryouhei(09)</v>
      </c>
      <c r="H421">
        <f t="shared" si="33"/>
        <v>1</v>
      </c>
      <c r="I421">
        <v>50</v>
      </c>
      <c r="J421">
        <f>IF(AC421="","500001",VLOOKUP(AC421,[2]shozoku!$A:$B,2,0))</f>
        <v>500073</v>
      </c>
      <c r="K421" t="str">
        <f>IF(AD421="","",VLOOKUP(AD421,[2]種目コード!$A:$B,2,0)&amp;IF(AF421="",""," "&amp;"0"&amp;AE421&amp;AF421&amp;AG421))</f>
        <v>00230 0001332</v>
      </c>
      <c r="L421" t="str">
        <f>IF(AH421="","",VLOOKUP(AH421,[2]種目コード!$A:$B,2,0)&amp;IF(AJ421="",""," "&amp;"0"&amp;AI421&amp;AJ421&amp;AK421))</f>
        <v/>
      </c>
      <c r="O421" t="s">
        <v>957</v>
      </c>
      <c r="P421" t="s">
        <v>2905</v>
      </c>
      <c r="Q421" t="s">
        <v>959</v>
      </c>
      <c r="R421" t="s">
        <v>2534</v>
      </c>
      <c r="S421" t="s">
        <v>961</v>
      </c>
      <c r="T421" t="s">
        <v>2906</v>
      </c>
      <c r="U421" t="s">
        <v>2907</v>
      </c>
      <c r="V421" t="s">
        <v>178</v>
      </c>
      <c r="W421">
        <v>2009</v>
      </c>
      <c r="X421">
        <v>2</v>
      </c>
      <c r="Y421">
        <v>17</v>
      </c>
      <c r="Z421" t="s">
        <v>402</v>
      </c>
      <c r="AA421">
        <v>12</v>
      </c>
      <c r="AB421" t="s">
        <v>1982</v>
      </c>
      <c r="AC421" t="s">
        <v>2807</v>
      </c>
      <c r="AD421" t="s">
        <v>1</v>
      </c>
      <c r="AE421" s="39" t="s">
        <v>210</v>
      </c>
      <c r="AF421" t="s">
        <v>497</v>
      </c>
      <c r="AG421" t="s">
        <v>1279</v>
      </c>
      <c r="AL421" t="s">
        <v>3</v>
      </c>
      <c r="AM421" t="s">
        <v>522</v>
      </c>
    </row>
    <row r="422" spans="3:39" x14ac:dyDescent="0.2">
      <c r="C422">
        <v>500000420</v>
      </c>
      <c r="E422" t="str">
        <f t="shared" si="30"/>
        <v>杉山  傑(中1)</v>
      </c>
      <c r="F422" t="str">
        <f t="shared" si="32"/>
        <v>ｽｷﾞﾔﾏ ｽｸﾞﾙ</v>
      </c>
      <c r="G422" t="str">
        <f t="shared" si="31"/>
        <v>SUGIYAMA Suguru(08)</v>
      </c>
      <c r="H422">
        <f t="shared" si="33"/>
        <v>1</v>
      </c>
      <c r="I422">
        <v>50</v>
      </c>
      <c r="J422">
        <f>IF(AC422="","500001",VLOOKUP(AC422,[2]shozoku!$A:$B,2,0))</f>
        <v>500073</v>
      </c>
      <c r="K422" t="str">
        <f>IF(AD422="","",VLOOKUP(AD422,[2]種目コード!$A:$B,2,0)&amp;IF(AF422="",""," "&amp;"0"&amp;AE422&amp;AF422&amp;AG422))</f>
        <v>00230 0001369</v>
      </c>
      <c r="L422" t="str">
        <f>IF(AH422="","",VLOOKUP(AH422,[2]種目コード!$A:$B,2,0)&amp;IF(AJ422="",""," "&amp;"0"&amp;AI422&amp;AJ422&amp;AK422))</f>
        <v/>
      </c>
      <c r="O422" t="s">
        <v>2200</v>
      </c>
      <c r="P422" t="s">
        <v>2908</v>
      </c>
      <c r="Q422" t="s">
        <v>1299</v>
      </c>
      <c r="R422" t="s">
        <v>2882</v>
      </c>
      <c r="S422" t="s">
        <v>1928</v>
      </c>
      <c r="T422" t="s">
        <v>2884</v>
      </c>
      <c r="U422" t="s">
        <v>2909</v>
      </c>
      <c r="V422" t="s">
        <v>178</v>
      </c>
      <c r="W422">
        <v>2008</v>
      </c>
      <c r="X422">
        <v>6</v>
      </c>
      <c r="Y422">
        <v>22</v>
      </c>
      <c r="Z422" t="s">
        <v>402</v>
      </c>
      <c r="AA422">
        <v>13</v>
      </c>
      <c r="AB422" t="s">
        <v>1982</v>
      </c>
      <c r="AC422" t="s">
        <v>2807</v>
      </c>
      <c r="AD422" t="s">
        <v>1</v>
      </c>
      <c r="AE422" s="39" t="s">
        <v>210</v>
      </c>
      <c r="AF422" t="s">
        <v>497</v>
      </c>
      <c r="AG422" t="s">
        <v>1059</v>
      </c>
      <c r="AL422" t="s">
        <v>3</v>
      </c>
      <c r="AM422" t="s">
        <v>522</v>
      </c>
    </row>
    <row r="423" spans="3:39" x14ac:dyDescent="0.2">
      <c r="C423">
        <v>500000421</v>
      </c>
      <c r="E423" t="str">
        <f t="shared" si="30"/>
        <v>小西  昴(中1)</v>
      </c>
      <c r="F423" t="str">
        <f t="shared" si="32"/>
        <v>ｺﾆｼ ｽﾊﾞﾙ</v>
      </c>
      <c r="G423" t="str">
        <f t="shared" si="31"/>
        <v>KONISHI Subaru(08)</v>
      </c>
      <c r="H423">
        <f t="shared" si="33"/>
        <v>1</v>
      </c>
      <c r="I423">
        <v>50</v>
      </c>
      <c r="J423">
        <f>IF(AC423="","500001",VLOOKUP(AC423,[2]shozoku!$A:$B,2,0))</f>
        <v>500073</v>
      </c>
      <c r="K423" t="str">
        <f>IF(AD423="","",VLOOKUP(AD423,[2]種目コード!$A:$B,2,0)&amp;IF(AF423="",""," "&amp;"0"&amp;AE423&amp;AF423&amp;AG423))</f>
        <v>00230 0001443</v>
      </c>
      <c r="L423" t="str">
        <f>IF(AH423="","",VLOOKUP(AH423,[2]種目コード!$A:$B,2,0)&amp;IF(AJ423="",""," "&amp;"0"&amp;AI423&amp;AJ423&amp;AK423))</f>
        <v/>
      </c>
      <c r="O423" t="s">
        <v>2910</v>
      </c>
      <c r="P423" t="s">
        <v>2911</v>
      </c>
      <c r="Q423" t="s">
        <v>2912</v>
      </c>
      <c r="R423" t="s">
        <v>2913</v>
      </c>
      <c r="S423" t="s">
        <v>2914</v>
      </c>
      <c r="T423" t="s">
        <v>2915</v>
      </c>
      <c r="U423" t="s">
        <v>2916</v>
      </c>
      <c r="V423" t="s">
        <v>178</v>
      </c>
      <c r="W423">
        <v>2008</v>
      </c>
      <c r="X423">
        <v>6</v>
      </c>
      <c r="Y423">
        <v>4</v>
      </c>
      <c r="Z423" t="s">
        <v>402</v>
      </c>
      <c r="AA423">
        <v>13</v>
      </c>
      <c r="AB423" t="s">
        <v>1982</v>
      </c>
      <c r="AC423" t="s">
        <v>2807</v>
      </c>
      <c r="AD423" t="s">
        <v>1</v>
      </c>
      <c r="AE423" s="39" t="s">
        <v>210</v>
      </c>
      <c r="AF423" t="s">
        <v>263</v>
      </c>
      <c r="AG423" t="s">
        <v>266</v>
      </c>
      <c r="AL423" t="s">
        <v>3</v>
      </c>
      <c r="AM423" t="s">
        <v>522</v>
      </c>
    </row>
    <row r="424" spans="3:39" x14ac:dyDescent="0.2">
      <c r="C424">
        <v>500000422</v>
      </c>
      <c r="E424" t="str">
        <f t="shared" si="30"/>
        <v>松浦  奈央(中2)</v>
      </c>
      <c r="F424" t="str">
        <f t="shared" si="32"/>
        <v>ﾏﾂｳﾗ ﾅｵ</v>
      </c>
      <c r="G424" t="str">
        <f t="shared" si="31"/>
        <v>MATUURA Nao(07)</v>
      </c>
      <c r="H424">
        <f t="shared" si="33"/>
        <v>2</v>
      </c>
      <c r="I424">
        <v>50</v>
      </c>
      <c r="J424">
        <f>IF(AC424="","500001",VLOOKUP(AC424,[2]shozoku!$A:$B,2,0))</f>
        <v>500073</v>
      </c>
      <c r="K424" t="str">
        <f>IF(AD424="","",VLOOKUP(AD424,[2]種目コード!$A:$B,2,0)&amp;IF(AF424="",""," "&amp;"0"&amp;AE424&amp;AF424&amp;AG424))</f>
        <v>00240 0001501</v>
      </c>
      <c r="L424" t="str">
        <f>IF(AH424="","",VLOOKUP(AH424,[2]種目コード!$A:$B,2,0)&amp;IF(AJ424="",""," "&amp;"0"&amp;AI424&amp;AJ424&amp;AK424))</f>
        <v/>
      </c>
      <c r="O424" t="s">
        <v>2917</v>
      </c>
      <c r="P424" t="s">
        <v>2918</v>
      </c>
      <c r="Q424" t="s">
        <v>2919</v>
      </c>
      <c r="R424" t="s">
        <v>2920</v>
      </c>
      <c r="S424" t="s">
        <v>2921</v>
      </c>
      <c r="T424" t="s">
        <v>2922</v>
      </c>
      <c r="U424" t="s">
        <v>2923</v>
      </c>
      <c r="V424" t="s">
        <v>433</v>
      </c>
      <c r="W424">
        <v>2007</v>
      </c>
      <c r="X424">
        <v>11</v>
      </c>
      <c r="Y424">
        <v>7</v>
      </c>
      <c r="Z424" t="s">
        <v>355</v>
      </c>
      <c r="AA424">
        <v>13</v>
      </c>
      <c r="AB424" t="s">
        <v>1982</v>
      </c>
      <c r="AC424" t="s">
        <v>2807</v>
      </c>
      <c r="AD424" t="s">
        <v>2</v>
      </c>
      <c r="AE424" s="39" t="s">
        <v>210</v>
      </c>
      <c r="AF424" t="s">
        <v>560</v>
      </c>
      <c r="AG424" t="s">
        <v>303</v>
      </c>
    </row>
    <row r="425" spans="3:39" x14ac:dyDescent="0.2">
      <c r="C425">
        <v>500000423</v>
      </c>
      <c r="E425" t="str">
        <f t="shared" si="30"/>
        <v>青木  梨香子(中1)</v>
      </c>
      <c r="F425" t="str">
        <f t="shared" si="32"/>
        <v>ｱｵｷ ﾘｶｺ</v>
      </c>
      <c r="G425" t="str">
        <f t="shared" si="31"/>
        <v>AOKI Rikako(08)</v>
      </c>
      <c r="H425">
        <f t="shared" si="33"/>
        <v>2</v>
      </c>
      <c r="I425">
        <v>50</v>
      </c>
      <c r="J425">
        <f>IF(AC425="","500001",VLOOKUP(AC425,[2]shozoku!$A:$B,2,0))</f>
        <v>500073</v>
      </c>
      <c r="K425" t="str">
        <f>IF(AD425="","",VLOOKUP(AD425,[2]種目コード!$A:$B,2,0)&amp;IF(AF425="",""," "&amp;"0"&amp;AE425&amp;AF425&amp;AG425))</f>
        <v>00230 0001634</v>
      </c>
      <c r="L425" t="str">
        <f>IF(AH425="","",VLOOKUP(AH425,[2]種目コード!$A:$B,2,0)&amp;IF(AJ425="",""," "&amp;"0"&amp;AI425&amp;AJ425&amp;AK425))</f>
        <v/>
      </c>
      <c r="O425" t="s">
        <v>2924</v>
      </c>
      <c r="P425" t="s">
        <v>2925</v>
      </c>
      <c r="Q425" t="s">
        <v>1829</v>
      </c>
      <c r="R425" t="s">
        <v>2926</v>
      </c>
      <c r="S425" t="s">
        <v>2927</v>
      </c>
      <c r="T425" t="s">
        <v>2928</v>
      </c>
      <c r="U425" t="s">
        <v>2929</v>
      </c>
      <c r="V425" t="s">
        <v>433</v>
      </c>
      <c r="W425">
        <v>2008</v>
      </c>
      <c r="X425">
        <v>10</v>
      </c>
      <c r="Y425">
        <v>14</v>
      </c>
      <c r="Z425" t="s">
        <v>402</v>
      </c>
      <c r="AA425">
        <v>12</v>
      </c>
      <c r="AB425" t="s">
        <v>1982</v>
      </c>
      <c r="AC425" t="s">
        <v>2807</v>
      </c>
      <c r="AD425" t="s">
        <v>1</v>
      </c>
      <c r="AE425" s="39" t="s">
        <v>210</v>
      </c>
      <c r="AF425" t="s">
        <v>285</v>
      </c>
      <c r="AG425" t="s">
        <v>287</v>
      </c>
    </row>
    <row r="426" spans="3:39" x14ac:dyDescent="0.2">
      <c r="C426">
        <v>500000424</v>
      </c>
      <c r="E426" t="str">
        <f t="shared" si="30"/>
        <v>渡邉  真央(中2)</v>
      </c>
      <c r="F426" t="str">
        <f t="shared" si="32"/>
        <v>ﾜﾀﾅﾍﾞ ﾏｵ</v>
      </c>
      <c r="G426" t="str">
        <f t="shared" si="31"/>
        <v>WATABABE Mao(07)</v>
      </c>
      <c r="H426">
        <f t="shared" si="33"/>
        <v>2</v>
      </c>
      <c r="I426">
        <v>50</v>
      </c>
      <c r="J426">
        <f>IF(AC426="","500001",VLOOKUP(AC426,[2]shozoku!$A:$B,2,0))</f>
        <v>500073</v>
      </c>
      <c r="K426" t="str">
        <f>IF(AD426="","",VLOOKUP(AD426,[2]種目コード!$A:$B,2,0)&amp;IF(AF426="",""," "&amp;"0"&amp;AE426&amp;AF426&amp;AG426))</f>
        <v>00240 0001522</v>
      </c>
      <c r="L426" t="str">
        <f>IF(AH426="","",VLOOKUP(AH426,[2]種目コード!$A:$B,2,0)&amp;IF(AJ426="",""," "&amp;"0"&amp;AI426&amp;AJ426&amp;AK426))</f>
        <v/>
      </c>
      <c r="O426" t="s">
        <v>2930</v>
      </c>
      <c r="P426" t="s">
        <v>2931</v>
      </c>
      <c r="Q426" t="s">
        <v>525</v>
      </c>
      <c r="R426" t="s">
        <v>1669</v>
      </c>
      <c r="S426" t="s">
        <v>2932</v>
      </c>
      <c r="T426" t="s">
        <v>1671</v>
      </c>
      <c r="U426" t="s">
        <v>2933</v>
      </c>
      <c r="V426" t="s">
        <v>433</v>
      </c>
      <c r="W426">
        <v>2007</v>
      </c>
      <c r="X426">
        <v>7</v>
      </c>
      <c r="Y426">
        <v>17</v>
      </c>
      <c r="Z426" t="s">
        <v>355</v>
      </c>
      <c r="AA426">
        <v>14</v>
      </c>
      <c r="AB426" t="s">
        <v>1982</v>
      </c>
      <c r="AC426" t="s">
        <v>2807</v>
      </c>
      <c r="AD426" t="s">
        <v>2</v>
      </c>
      <c r="AE426" s="39" t="s">
        <v>210</v>
      </c>
      <c r="AF426" t="s">
        <v>560</v>
      </c>
      <c r="AG426" t="s">
        <v>537</v>
      </c>
    </row>
    <row r="427" spans="3:39" x14ac:dyDescent="0.2">
      <c r="C427">
        <v>500000425</v>
      </c>
      <c r="E427" t="str">
        <f t="shared" si="30"/>
        <v>石川  雄大(中2)</v>
      </c>
      <c r="F427" t="str">
        <f t="shared" si="32"/>
        <v>ｲｼｶﾜ ﾕｳﾀﾞｲ</v>
      </c>
      <c r="G427" t="str">
        <f t="shared" si="31"/>
        <v>ISHIKAWA Yudai(07)</v>
      </c>
      <c r="H427">
        <f t="shared" si="33"/>
        <v>1</v>
      </c>
      <c r="I427">
        <v>50</v>
      </c>
      <c r="J427">
        <f>IF(AC427="","500001",VLOOKUP(AC427,[2]shozoku!$A:$B,2,0))</f>
        <v>500073</v>
      </c>
      <c r="K427" t="str">
        <f>IF(AD427="","",VLOOKUP(AD427,[2]種目コード!$A:$B,2,0)&amp;IF(AF427="",""," "&amp;"0"&amp;AE427&amp;AF427&amp;AG427))</f>
        <v>00840 0045071</v>
      </c>
      <c r="L427" t="str">
        <f>IF(AH427="","",VLOOKUP(AH427,[2]種目コード!$A:$B,2,0)&amp;IF(AJ427="",""," "&amp;"0"&amp;AI427&amp;AJ427&amp;AK427))</f>
        <v/>
      </c>
      <c r="O427" t="s">
        <v>2934</v>
      </c>
      <c r="P427" t="s">
        <v>1701</v>
      </c>
      <c r="Q427" t="s">
        <v>2935</v>
      </c>
      <c r="R427" t="s">
        <v>1703</v>
      </c>
      <c r="S427" t="s">
        <v>2936</v>
      </c>
      <c r="T427" t="s">
        <v>2937</v>
      </c>
      <c r="U427" t="s">
        <v>2938</v>
      </c>
      <c r="V427" t="s">
        <v>178</v>
      </c>
      <c r="W427">
        <v>2007</v>
      </c>
      <c r="X427">
        <v>7</v>
      </c>
      <c r="Y427">
        <v>15</v>
      </c>
      <c r="Z427" t="s">
        <v>355</v>
      </c>
      <c r="AA427">
        <v>14</v>
      </c>
      <c r="AB427" t="s">
        <v>1982</v>
      </c>
      <c r="AC427" t="s">
        <v>2807</v>
      </c>
      <c r="AD427" t="s">
        <v>364</v>
      </c>
      <c r="AE427" t="s">
        <v>791</v>
      </c>
      <c r="AF427" t="s">
        <v>1068</v>
      </c>
      <c r="AG427" t="s">
        <v>2939</v>
      </c>
    </row>
    <row r="428" spans="3:39" x14ac:dyDescent="0.2">
      <c r="C428">
        <v>500000426</v>
      </c>
      <c r="E428" t="str">
        <f t="shared" si="30"/>
        <v>上田  結人(中1)</v>
      </c>
      <c r="F428" t="str">
        <f t="shared" si="32"/>
        <v>ｳｴﾀﾞ ﾕｳﾄ</v>
      </c>
      <c r="G428" t="str">
        <f t="shared" si="31"/>
        <v>UEDA Yuuto(08)</v>
      </c>
      <c r="H428">
        <f t="shared" si="33"/>
        <v>1</v>
      </c>
      <c r="I428">
        <v>50</v>
      </c>
      <c r="J428">
        <f>IF(AC428="","500001",VLOOKUP(AC428,[2]shozoku!$A:$B,2,0))</f>
        <v>500073</v>
      </c>
      <c r="K428" t="str">
        <f>IF(AD428="","",VLOOKUP(AD428,[2]種目コード!$A:$B,2,0)&amp;IF(AF428="",""," "&amp;"0"&amp;AE428&amp;AF428&amp;AG428))</f>
        <v>00230 0001635</v>
      </c>
      <c r="L428" t="str">
        <f>IF(AH428="","",VLOOKUP(AH428,[2]種目コード!$A:$B,2,0)&amp;IF(AJ428="",""," "&amp;"0"&amp;AI428&amp;AJ428&amp;AK428))</f>
        <v/>
      </c>
      <c r="O428" t="s">
        <v>2940</v>
      </c>
      <c r="P428" t="s">
        <v>2941</v>
      </c>
      <c r="Q428" t="s">
        <v>2221</v>
      </c>
      <c r="R428" t="s">
        <v>653</v>
      </c>
      <c r="S428" t="s">
        <v>2223</v>
      </c>
      <c r="T428" t="s">
        <v>2805</v>
      </c>
      <c r="U428" t="s">
        <v>2942</v>
      </c>
      <c r="V428" t="s">
        <v>178</v>
      </c>
      <c r="W428">
        <v>2008</v>
      </c>
      <c r="X428">
        <v>3</v>
      </c>
      <c r="Y428">
        <v>1</v>
      </c>
      <c r="Z428" t="s">
        <v>402</v>
      </c>
      <c r="AA428">
        <v>12</v>
      </c>
      <c r="AB428" t="s">
        <v>1982</v>
      </c>
      <c r="AC428" t="s">
        <v>2807</v>
      </c>
      <c r="AD428" t="s">
        <v>1</v>
      </c>
      <c r="AE428" s="39" t="s">
        <v>210</v>
      </c>
      <c r="AF428" t="s">
        <v>285</v>
      </c>
      <c r="AG428" t="s">
        <v>1094</v>
      </c>
    </row>
    <row r="429" spans="3:39" x14ac:dyDescent="0.2">
      <c r="C429">
        <v>500000427</v>
      </c>
      <c r="E429" t="str">
        <f t="shared" si="30"/>
        <v>橋本  翔太(中2)</v>
      </c>
      <c r="F429" t="str">
        <f t="shared" si="32"/>
        <v>ﾊｼﾓﾄ ｼｮｳﾀ</v>
      </c>
      <c r="G429" t="str">
        <f t="shared" si="31"/>
        <v>HASHIMOTO Shouta(07)</v>
      </c>
      <c r="H429">
        <f t="shared" si="33"/>
        <v>1</v>
      </c>
      <c r="I429">
        <v>50</v>
      </c>
      <c r="J429">
        <f>IF(AC429="","500001",VLOOKUP(AC429,[2]shozoku!$A:$B,2,0))</f>
        <v>500073</v>
      </c>
      <c r="K429" t="str">
        <f>IF(AD429="","",VLOOKUP(AD429,[2]種目コード!$A:$B,2,0)&amp;IF(AF429="",""," "&amp;"0"&amp;AE429&amp;AF429&amp;AG429))</f>
        <v>00840 0045500</v>
      </c>
      <c r="L429" t="str">
        <f>IF(AH429="","",VLOOKUP(AH429,[2]種目コード!$A:$B,2,0)&amp;IF(AJ429="",""," "&amp;"0"&amp;AI429&amp;AJ429&amp;AK429))</f>
        <v/>
      </c>
      <c r="O429" t="s">
        <v>457</v>
      </c>
      <c r="P429" t="s">
        <v>1569</v>
      </c>
      <c r="Q429" t="s">
        <v>459</v>
      </c>
      <c r="R429" t="s">
        <v>317</v>
      </c>
      <c r="S429" t="s">
        <v>2203</v>
      </c>
      <c r="T429" t="s">
        <v>2943</v>
      </c>
      <c r="U429" t="s">
        <v>2944</v>
      </c>
      <c r="V429" t="s">
        <v>178</v>
      </c>
      <c r="W429">
        <v>2007</v>
      </c>
      <c r="X429">
        <v>7</v>
      </c>
      <c r="Y429">
        <v>31</v>
      </c>
      <c r="Z429" t="s">
        <v>355</v>
      </c>
      <c r="AA429">
        <v>14</v>
      </c>
      <c r="AB429" t="s">
        <v>1982</v>
      </c>
      <c r="AC429" t="s">
        <v>2807</v>
      </c>
      <c r="AD429" t="s">
        <v>364</v>
      </c>
      <c r="AE429" t="s">
        <v>791</v>
      </c>
      <c r="AF429" t="s">
        <v>1317</v>
      </c>
      <c r="AG429" t="s">
        <v>187</v>
      </c>
    </row>
    <row r="430" spans="3:39" x14ac:dyDescent="0.2">
      <c r="C430">
        <v>500000428</v>
      </c>
      <c r="E430" t="str">
        <f t="shared" si="30"/>
        <v>尾﨑  崇仁</v>
      </c>
      <c r="F430" t="str">
        <f t="shared" si="32"/>
        <v>ｵｻﾞｷ ﾀｶﾋﾄ</v>
      </c>
      <c r="G430" t="str">
        <f t="shared" si="31"/>
        <v>OZAKI Takahito(85)</v>
      </c>
      <c r="H430">
        <f t="shared" si="33"/>
        <v>1</v>
      </c>
      <c r="I430">
        <v>50</v>
      </c>
      <c r="J430">
        <f>IF(AC430="","500001",VLOOKUP(AC430,[2]shozoku!$A:$B,2,0))</f>
        <v>500012</v>
      </c>
      <c r="K430" t="str">
        <f>IF(AD430="","",VLOOKUP(AD430,[2]種目コード!$A:$B,2,0)&amp;IF(AF430="",""," "&amp;"0"&amp;AE430&amp;AF430&amp;AG430))</f>
        <v>00260 0001190</v>
      </c>
      <c r="L430" t="str">
        <f>IF(AH430="","",VLOOKUP(AH430,[2]種目コード!$A:$B,2,0)&amp;IF(AJ430="",""," "&amp;"0"&amp;AI430&amp;AJ430&amp;AK430))</f>
        <v/>
      </c>
      <c r="O430" t="s">
        <v>502</v>
      </c>
      <c r="P430" t="s">
        <v>2945</v>
      </c>
      <c r="Q430" t="s">
        <v>504</v>
      </c>
      <c r="R430" t="s">
        <v>2946</v>
      </c>
      <c r="S430" t="s">
        <v>506</v>
      </c>
      <c r="T430" t="s">
        <v>2947</v>
      </c>
      <c r="U430" t="s">
        <v>2948</v>
      </c>
      <c r="V430" t="s">
        <v>178</v>
      </c>
      <c r="W430" t="s">
        <v>219</v>
      </c>
      <c r="X430" t="s">
        <v>322</v>
      </c>
      <c r="Y430" t="s">
        <v>220</v>
      </c>
      <c r="AA430">
        <v>36</v>
      </c>
      <c r="AB430" t="s">
        <v>1982</v>
      </c>
      <c r="AC430" t="s">
        <v>511</v>
      </c>
      <c r="AD430" t="s">
        <v>209</v>
      </c>
      <c r="AE430" s="39" t="s">
        <v>210</v>
      </c>
      <c r="AF430" t="s">
        <v>196</v>
      </c>
      <c r="AG430" t="s">
        <v>985</v>
      </c>
      <c r="AL430" t="s">
        <v>4</v>
      </c>
    </row>
    <row r="431" spans="3:39" x14ac:dyDescent="0.2">
      <c r="C431">
        <v>500000429</v>
      </c>
      <c r="E431" t="str">
        <f t="shared" si="30"/>
        <v>雨宮  清貴</v>
      </c>
      <c r="F431" t="str">
        <f t="shared" si="32"/>
        <v>ｱﾒﾐﾔ ｷﾖﾀｶ</v>
      </c>
      <c r="G431" t="str">
        <f t="shared" si="31"/>
        <v>AMEMIYA Kiyotaka(87)</v>
      </c>
      <c r="H431">
        <f t="shared" si="33"/>
        <v>1</v>
      </c>
      <c r="I431">
        <v>50</v>
      </c>
      <c r="J431">
        <f>IF(AC431="","500001",VLOOKUP(AC431,[2]shozoku!$A:$B,2,0))</f>
        <v>500012</v>
      </c>
      <c r="K431" t="str">
        <f>IF(AD431="","",VLOOKUP(AD431,[2]種目コード!$A:$B,2,0)&amp;IF(AF431="",""," "&amp;"0"&amp;AE431&amp;AF431&amp;AG431))</f>
        <v>00560 0005590</v>
      </c>
      <c r="L431" t="str">
        <f>IF(AH431="","",VLOOKUP(AH431,[2]種目コード!$A:$B,2,0)&amp;IF(AJ431="",""," "&amp;"0"&amp;AI431&amp;AJ431&amp;AK431))</f>
        <v/>
      </c>
      <c r="O431" t="s">
        <v>2949</v>
      </c>
      <c r="P431" t="s">
        <v>2950</v>
      </c>
      <c r="Q431" t="s">
        <v>2951</v>
      </c>
      <c r="R431" t="s">
        <v>2952</v>
      </c>
      <c r="S431" t="s">
        <v>2953</v>
      </c>
      <c r="T431" t="s">
        <v>2954</v>
      </c>
      <c r="U431" t="s">
        <v>2955</v>
      </c>
      <c r="V431" t="s">
        <v>178</v>
      </c>
      <c r="W431" t="s">
        <v>1956</v>
      </c>
      <c r="X431" t="s">
        <v>522</v>
      </c>
      <c r="Y431" t="s">
        <v>559</v>
      </c>
      <c r="AA431">
        <v>34</v>
      </c>
      <c r="AB431" t="s">
        <v>1982</v>
      </c>
      <c r="AC431" t="s">
        <v>511</v>
      </c>
      <c r="AD431" t="s">
        <v>1781</v>
      </c>
      <c r="AE431" s="39" t="s">
        <v>210</v>
      </c>
      <c r="AF431" t="s">
        <v>1317</v>
      </c>
      <c r="AG431" t="s">
        <v>985</v>
      </c>
      <c r="AL431" t="s">
        <v>4</v>
      </c>
    </row>
    <row r="432" spans="3:39" x14ac:dyDescent="0.2">
      <c r="C432">
        <v>500000430</v>
      </c>
      <c r="E432" t="str">
        <f t="shared" si="30"/>
        <v>宇野  優輝</v>
      </c>
      <c r="F432" t="str">
        <f t="shared" si="32"/>
        <v>ｳﾉ ﾕｳｷ</v>
      </c>
      <c r="G432" t="str">
        <f t="shared" si="31"/>
        <v>UNO Yuki(92)</v>
      </c>
      <c r="H432">
        <f t="shared" si="33"/>
        <v>1</v>
      </c>
      <c r="I432">
        <v>50</v>
      </c>
      <c r="J432">
        <f>IF(AC432="","500001",VLOOKUP(AC432,[2]shozoku!$A:$B,2,0))</f>
        <v>500012</v>
      </c>
      <c r="K432" t="str">
        <f>IF(AD432="","",VLOOKUP(AD432,[2]種目コード!$A:$B,2,0)&amp;IF(AF432="",""," "&amp;"0"&amp;AE432&amp;AF432&amp;AG432))</f>
        <v>00260 0001200</v>
      </c>
      <c r="L432" t="str">
        <f>IF(AH432="","",VLOOKUP(AH432,[2]種目コード!$A:$B,2,0)&amp;IF(AJ432="",""," "&amp;"0"&amp;AI432&amp;AJ432&amp;AK432))</f>
        <v/>
      </c>
      <c r="O432" t="s">
        <v>2956</v>
      </c>
      <c r="P432" t="s">
        <v>2957</v>
      </c>
      <c r="Q432" t="s">
        <v>2958</v>
      </c>
      <c r="R432" t="s">
        <v>1157</v>
      </c>
      <c r="S432" t="s">
        <v>2959</v>
      </c>
      <c r="T432" t="s">
        <v>2960</v>
      </c>
      <c r="U432" t="s">
        <v>2961</v>
      </c>
      <c r="V432" t="s">
        <v>178</v>
      </c>
      <c r="W432" t="s">
        <v>246</v>
      </c>
      <c r="X432" t="s">
        <v>715</v>
      </c>
      <c r="Y432" t="s">
        <v>181</v>
      </c>
      <c r="AA432">
        <v>29</v>
      </c>
      <c r="AB432" t="s">
        <v>1982</v>
      </c>
      <c r="AC432" t="s">
        <v>511</v>
      </c>
      <c r="AD432" t="s">
        <v>209</v>
      </c>
      <c r="AE432" s="39" t="s">
        <v>210</v>
      </c>
      <c r="AF432" t="s">
        <v>181</v>
      </c>
      <c r="AG432" t="s">
        <v>187</v>
      </c>
      <c r="AL432" t="s">
        <v>4</v>
      </c>
    </row>
    <row r="433" spans="3:39" x14ac:dyDescent="0.2">
      <c r="C433">
        <v>500000431</v>
      </c>
      <c r="E433" t="str">
        <f t="shared" si="30"/>
        <v>比留間  悠太</v>
      </c>
      <c r="F433" t="str">
        <f t="shared" si="32"/>
        <v>ﾋﾙﾏ ﾕｳﾀ</v>
      </c>
      <c r="G433" t="str">
        <f t="shared" si="31"/>
        <v>HIRUMA Yuta(92)</v>
      </c>
      <c r="H433">
        <f t="shared" si="33"/>
        <v>1</v>
      </c>
      <c r="I433">
        <v>50</v>
      </c>
      <c r="J433">
        <f>IF(AC433="","500001",VLOOKUP(AC433,[2]shozoku!$A:$B,2,0))</f>
        <v>500012</v>
      </c>
      <c r="K433" t="str">
        <f>IF(AD433="","",VLOOKUP(AD433,[2]種目コード!$A:$B,2,0)&amp;IF(AF433="",""," "&amp;"0"&amp;AE433&amp;AF433&amp;AG433))</f>
        <v>00260 0001300</v>
      </c>
      <c r="L433" t="str">
        <f>IF(AH433="","",VLOOKUP(AH433,[2]種目コード!$A:$B,2,0)&amp;IF(AJ433="",""," "&amp;"0"&amp;AI433&amp;AJ433&amp;AK433))</f>
        <v/>
      </c>
      <c r="O433" t="s">
        <v>2962</v>
      </c>
      <c r="P433" t="s">
        <v>882</v>
      </c>
      <c r="Q433" t="s">
        <v>2963</v>
      </c>
      <c r="R433" t="s">
        <v>360</v>
      </c>
      <c r="S433" t="s">
        <v>2964</v>
      </c>
      <c r="T433" t="s">
        <v>2965</v>
      </c>
      <c r="U433" t="s">
        <v>2966</v>
      </c>
      <c r="V433" t="s">
        <v>178</v>
      </c>
      <c r="W433" t="s">
        <v>246</v>
      </c>
      <c r="X433" t="s">
        <v>220</v>
      </c>
      <c r="Y433" t="s">
        <v>181</v>
      </c>
      <c r="AA433">
        <v>29</v>
      </c>
      <c r="AB433" t="s">
        <v>1982</v>
      </c>
      <c r="AC433" t="s">
        <v>511</v>
      </c>
      <c r="AD433" t="s">
        <v>209</v>
      </c>
      <c r="AE433" s="39" t="s">
        <v>210</v>
      </c>
      <c r="AF433" t="s">
        <v>497</v>
      </c>
      <c r="AG433" t="s">
        <v>187</v>
      </c>
      <c r="AL433" t="s">
        <v>4</v>
      </c>
    </row>
    <row r="434" spans="3:39" x14ac:dyDescent="0.2">
      <c r="C434">
        <v>500000432</v>
      </c>
      <c r="E434" t="str">
        <f t="shared" si="30"/>
        <v>川口  華苗(小4)</v>
      </c>
      <c r="F434" t="str">
        <f t="shared" si="32"/>
        <v>ｶﾜｸﾞﾁ ｶﾅｴ</v>
      </c>
      <c r="G434" t="str">
        <f t="shared" si="31"/>
        <v>KAWAGUTI Kanae(11)</v>
      </c>
      <c r="H434">
        <f t="shared" si="33"/>
        <v>2</v>
      </c>
      <c r="I434">
        <v>50</v>
      </c>
      <c r="J434">
        <f>IF(AC434="","500001",VLOOKUP(AC434,[2]shozoku!$A:$B,2,0))</f>
        <v>500012</v>
      </c>
      <c r="K434" t="str">
        <f>IF(AD434="","",VLOOKUP(AD434,[2]種目コード!$A:$B,2,0)&amp;IF(AF434="",""," "&amp;"0"&amp;AE434&amp;AF434&amp;AG434))</f>
        <v>00210 0001606</v>
      </c>
      <c r="L434" t="str">
        <f>IF(AH434="","",VLOOKUP(AH434,[2]種目コード!$A:$B,2,0)&amp;IF(AJ434="",""," "&amp;"0"&amp;AI434&amp;AJ434&amp;AK434))</f>
        <v/>
      </c>
      <c r="O434" t="s">
        <v>577</v>
      </c>
      <c r="P434" t="s">
        <v>2967</v>
      </c>
      <c r="Q434" t="s">
        <v>579</v>
      </c>
      <c r="R434" t="s">
        <v>2968</v>
      </c>
      <c r="S434" t="s">
        <v>2969</v>
      </c>
      <c r="T434" t="s">
        <v>2970</v>
      </c>
      <c r="U434" t="s">
        <v>508</v>
      </c>
      <c r="V434" t="s">
        <v>433</v>
      </c>
      <c r="W434" t="s">
        <v>509</v>
      </c>
      <c r="X434" t="s">
        <v>322</v>
      </c>
      <c r="Y434" t="s">
        <v>180</v>
      </c>
      <c r="Z434" t="s">
        <v>510</v>
      </c>
      <c r="AB434" t="s">
        <v>1982</v>
      </c>
      <c r="AC434" t="s">
        <v>511</v>
      </c>
      <c r="AD434" t="s">
        <v>521</v>
      </c>
      <c r="AE434" s="39" t="s">
        <v>210</v>
      </c>
      <c r="AF434" t="s">
        <v>285</v>
      </c>
      <c r="AG434" t="s">
        <v>284</v>
      </c>
      <c r="AL434" t="s">
        <v>513</v>
      </c>
      <c r="AM434" t="s">
        <v>220</v>
      </c>
    </row>
    <row r="435" spans="3:39" x14ac:dyDescent="0.2">
      <c r="C435">
        <v>500000433</v>
      </c>
      <c r="E435" t="str">
        <f t="shared" si="30"/>
        <v>三村  貴大(小5)</v>
      </c>
      <c r="F435" t="str">
        <f t="shared" si="32"/>
        <v>ﾐﾑﾗ ﾀｶﾋﾛ</v>
      </c>
      <c r="G435" t="str">
        <f t="shared" si="31"/>
        <v>MIMURA Takahiro(10)</v>
      </c>
      <c r="H435">
        <f t="shared" si="33"/>
        <v>1</v>
      </c>
      <c r="I435">
        <v>50</v>
      </c>
      <c r="J435">
        <f>IF(AC435="","500001",VLOOKUP(AC435,[2]shozoku!$A:$B,2,0))</f>
        <v>500012</v>
      </c>
      <c r="K435" t="str">
        <f>IF(AD435="","",VLOOKUP(AD435,[2]種目コード!$A:$B,2,0)&amp;IF(AF435="",""," "&amp;"0"&amp;AE435&amp;AF435&amp;AG435))</f>
        <v>00210</v>
      </c>
      <c r="L435" t="str">
        <f>IF(AH435="","",VLOOKUP(AH435,[2]種目コード!$A:$B,2,0)&amp;IF(AJ435="",""," "&amp;"0"&amp;AI435&amp;AJ435&amp;AK435))</f>
        <v>00610</v>
      </c>
      <c r="O435" t="s">
        <v>2971</v>
      </c>
      <c r="P435" t="s">
        <v>2972</v>
      </c>
      <c r="Q435" t="s">
        <v>2973</v>
      </c>
      <c r="R435" t="s">
        <v>1158</v>
      </c>
      <c r="S435" t="s">
        <v>2974</v>
      </c>
      <c r="T435" t="s">
        <v>2975</v>
      </c>
      <c r="U435" t="s">
        <v>508</v>
      </c>
      <c r="V435" t="s">
        <v>178</v>
      </c>
      <c r="W435" t="s">
        <v>714</v>
      </c>
      <c r="X435" t="s">
        <v>196</v>
      </c>
      <c r="Y435" t="s">
        <v>253</v>
      </c>
      <c r="Z435" t="s">
        <v>716</v>
      </c>
      <c r="AB435" t="s">
        <v>1982</v>
      </c>
      <c r="AC435" t="s">
        <v>511</v>
      </c>
      <c r="AD435" t="s">
        <v>521</v>
      </c>
      <c r="AH435" t="s">
        <v>512</v>
      </c>
      <c r="AL435" t="s">
        <v>513</v>
      </c>
      <c r="AM435" t="s">
        <v>220</v>
      </c>
    </row>
    <row r="436" spans="3:39" x14ac:dyDescent="0.2">
      <c r="C436">
        <v>500000434</v>
      </c>
      <c r="E436" t="str">
        <f t="shared" si="30"/>
        <v>土田  蓮(小5)</v>
      </c>
      <c r="F436" t="str">
        <f t="shared" si="32"/>
        <v>ﾂﾁﾀﾞ ﾚﾝ</v>
      </c>
      <c r="G436" t="str">
        <f t="shared" si="31"/>
        <v>TUTIDA Ren(10)</v>
      </c>
      <c r="H436">
        <f t="shared" si="33"/>
        <v>1</v>
      </c>
      <c r="I436">
        <v>50</v>
      </c>
      <c r="J436">
        <f>IF(AC436="","500001",VLOOKUP(AC436,[2]shozoku!$A:$B,2,0))</f>
        <v>500012</v>
      </c>
      <c r="K436" t="str">
        <f>IF(AD436="","",VLOOKUP(AD436,[2]種目コード!$A:$B,2,0)&amp;IF(AF436="",""," "&amp;"0"&amp;AE436&amp;AF436&amp;AG436))</f>
        <v>00610</v>
      </c>
      <c r="L436" t="str">
        <f>IF(AH436="","",VLOOKUP(AH436,[2]種目コード!$A:$B,2,0)&amp;IF(AJ436="",""," "&amp;"0"&amp;AI436&amp;AJ436&amp;AK436))</f>
        <v/>
      </c>
      <c r="O436" t="s">
        <v>2976</v>
      </c>
      <c r="P436" t="s">
        <v>2977</v>
      </c>
      <c r="Q436" t="s">
        <v>2978</v>
      </c>
      <c r="R436" t="s">
        <v>2351</v>
      </c>
      <c r="S436" t="s">
        <v>2979</v>
      </c>
      <c r="T436" t="s">
        <v>2980</v>
      </c>
      <c r="U436" t="s">
        <v>508</v>
      </c>
      <c r="V436" t="s">
        <v>178</v>
      </c>
      <c r="W436" t="s">
        <v>714</v>
      </c>
      <c r="X436" t="s">
        <v>322</v>
      </c>
      <c r="Y436" t="s">
        <v>648</v>
      </c>
      <c r="Z436" t="s">
        <v>716</v>
      </c>
      <c r="AB436" t="s">
        <v>1982</v>
      </c>
      <c r="AC436" t="s">
        <v>511</v>
      </c>
      <c r="AD436" t="s">
        <v>512</v>
      </c>
      <c r="AL436" t="s">
        <v>513</v>
      </c>
      <c r="AM436" t="s">
        <v>220</v>
      </c>
    </row>
    <row r="437" spans="3:39" x14ac:dyDescent="0.2">
      <c r="C437">
        <v>500000435</v>
      </c>
      <c r="E437" t="str">
        <f t="shared" si="30"/>
        <v>園田  凌正(小4)</v>
      </c>
      <c r="F437" t="str">
        <f t="shared" si="32"/>
        <v>ｿﾉﾀﾞ ﾘｮｳｾｲ</v>
      </c>
      <c r="G437" t="str">
        <f t="shared" si="31"/>
        <v>SONODA Ryousei(11)</v>
      </c>
      <c r="H437">
        <f t="shared" si="33"/>
        <v>1</v>
      </c>
      <c r="I437">
        <v>50</v>
      </c>
      <c r="J437">
        <f>IF(AC437="","500001",VLOOKUP(AC437,[2]shozoku!$A:$B,2,0))</f>
        <v>500012</v>
      </c>
      <c r="K437" t="str">
        <f>IF(AD437="","",VLOOKUP(AD437,[2]種目コード!$A:$B,2,0)&amp;IF(AF437="",""," "&amp;"0"&amp;AE437&amp;AF437&amp;AG437))</f>
        <v>00210</v>
      </c>
      <c r="L437" t="str">
        <f>IF(AH437="","",VLOOKUP(AH437,[2]種目コード!$A:$B,2,0)&amp;IF(AJ437="",""," "&amp;"0"&amp;AI437&amp;AJ437&amp;AK437))</f>
        <v/>
      </c>
      <c r="O437" t="s">
        <v>2981</v>
      </c>
      <c r="P437" t="s">
        <v>2982</v>
      </c>
      <c r="Q437" t="s">
        <v>2983</v>
      </c>
      <c r="R437" t="s">
        <v>2984</v>
      </c>
      <c r="S437" t="s">
        <v>2985</v>
      </c>
      <c r="T437" t="s">
        <v>2986</v>
      </c>
      <c r="U437" t="s">
        <v>508</v>
      </c>
      <c r="V437" t="s">
        <v>178</v>
      </c>
      <c r="W437" t="s">
        <v>509</v>
      </c>
      <c r="X437" t="s">
        <v>559</v>
      </c>
      <c r="Y437" t="s">
        <v>537</v>
      </c>
      <c r="Z437" t="s">
        <v>510</v>
      </c>
      <c r="AB437" t="s">
        <v>1982</v>
      </c>
      <c r="AC437" t="s">
        <v>511</v>
      </c>
      <c r="AD437" t="s">
        <v>521</v>
      </c>
      <c r="AL437" t="s">
        <v>513</v>
      </c>
      <c r="AM437" t="s">
        <v>522</v>
      </c>
    </row>
    <row r="438" spans="3:39" x14ac:dyDescent="0.2">
      <c r="C438">
        <v>500000436</v>
      </c>
      <c r="E438" t="str">
        <f t="shared" si="30"/>
        <v>平見  桃花(小4)</v>
      </c>
      <c r="F438" t="str">
        <f t="shared" si="32"/>
        <v>ﾋﾗﾐ ﾓﾓｶ</v>
      </c>
      <c r="G438" t="str">
        <f t="shared" si="31"/>
        <v>HIRAMI Momoka(11)</v>
      </c>
      <c r="H438">
        <f t="shared" si="33"/>
        <v>2</v>
      </c>
      <c r="I438">
        <v>50</v>
      </c>
      <c r="J438">
        <f>IF(AC438="","500001",VLOOKUP(AC438,[2]shozoku!$A:$B,2,0))</f>
        <v>500012</v>
      </c>
      <c r="K438" t="str">
        <f>IF(AD438="","",VLOOKUP(AD438,[2]種目コード!$A:$B,2,0)&amp;IF(AF438="",""," "&amp;"0"&amp;AE438&amp;AF438&amp;AG438))</f>
        <v>00610</v>
      </c>
      <c r="L438" t="str">
        <f>IF(AH438="","",VLOOKUP(AH438,[2]種目コード!$A:$B,2,0)&amp;IF(AJ438="",""," "&amp;"0"&amp;AI438&amp;AJ438&amp;AK438))</f>
        <v/>
      </c>
      <c r="O438" t="s">
        <v>2987</v>
      </c>
      <c r="P438" t="s">
        <v>2988</v>
      </c>
      <c r="Q438" t="s">
        <v>2989</v>
      </c>
      <c r="R438" t="s">
        <v>1312</v>
      </c>
      <c r="S438" t="s">
        <v>2990</v>
      </c>
      <c r="T438" t="s">
        <v>2991</v>
      </c>
      <c r="U438" t="s">
        <v>508</v>
      </c>
      <c r="V438" t="s">
        <v>433</v>
      </c>
      <c r="W438" t="s">
        <v>509</v>
      </c>
      <c r="X438" t="s">
        <v>520</v>
      </c>
      <c r="Y438" t="s">
        <v>181</v>
      </c>
      <c r="Z438" t="s">
        <v>510</v>
      </c>
      <c r="AB438" t="s">
        <v>1982</v>
      </c>
      <c r="AC438" t="s">
        <v>511</v>
      </c>
      <c r="AD438" t="s">
        <v>512</v>
      </c>
      <c r="AL438" t="s">
        <v>513</v>
      </c>
      <c r="AM438" t="s">
        <v>522</v>
      </c>
    </row>
    <row r="439" spans="3:39" x14ac:dyDescent="0.2">
      <c r="C439">
        <v>500000437</v>
      </c>
      <c r="E439" t="str">
        <f t="shared" si="30"/>
        <v>田中  奏匠(小6)</v>
      </c>
      <c r="F439" t="str">
        <f t="shared" si="32"/>
        <v>ﾀﾅｶ ｿｳｽｹ</v>
      </c>
      <c r="G439" t="str">
        <f t="shared" si="31"/>
        <v>TANAKA Sousuke(10)</v>
      </c>
      <c r="H439">
        <f t="shared" si="33"/>
        <v>1</v>
      </c>
      <c r="I439">
        <v>50</v>
      </c>
      <c r="J439">
        <f>IF(AC439="","500001",VLOOKUP(AC439,[2]shozoku!$A:$B,2,0))</f>
        <v>500012</v>
      </c>
      <c r="K439" t="str">
        <f>IF(AD439="","",VLOOKUP(AD439,[2]種目コード!$A:$B,2,0)&amp;IF(AF439="",""," "&amp;"0"&amp;AE439&amp;AF439&amp;AG439))</f>
        <v>00210</v>
      </c>
      <c r="L439" t="str">
        <f>IF(AH439="","",VLOOKUP(AH439,[2]種目コード!$A:$B,2,0)&amp;IF(AJ439="",""," "&amp;"0"&amp;AI439&amp;AJ439&amp;AK439))</f>
        <v/>
      </c>
      <c r="O439" t="s">
        <v>255</v>
      </c>
      <c r="P439" t="s">
        <v>2992</v>
      </c>
      <c r="Q439" t="s">
        <v>257</v>
      </c>
      <c r="R439" t="s">
        <v>406</v>
      </c>
      <c r="S439" t="s">
        <v>564</v>
      </c>
      <c r="T439" t="s">
        <v>2993</v>
      </c>
      <c r="U439" t="s">
        <v>508</v>
      </c>
      <c r="V439" t="s">
        <v>178</v>
      </c>
      <c r="W439" t="s">
        <v>714</v>
      </c>
      <c r="X439" t="s">
        <v>522</v>
      </c>
      <c r="Y439" t="s">
        <v>559</v>
      </c>
      <c r="Z439" t="s">
        <v>753</v>
      </c>
      <c r="AB439" t="s">
        <v>1982</v>
      </c>
      <c r="AC439" t="s">
        <v>511</v>
      </c>
      <c r="AD439" t="s">
        <v>521</v>
      </c>
      <c r="AL439" t="s">
        <v>513</v>
      </c>
      <c r="AM439" t="s">
        <v>522</v>
      </c>
    </row>
    <row r="440" spans="3:39" x14ac:dyDescent="0.2">
      <c r="C440">
        <v>500000438</v>
      </c>
      <c r="E440" t="str">
        <f t="shared" si="30"/>
        <v>八谷  紅愛(小6)</v>
      </c>
      <c r="F440" t="str">
        <f t="shared" si="32"/>
        <v>ﾔﾀｶﾞｲ ｸﾚｱ</v>
      </c>
      <c r="G440" t="str">
        <f t="shared" si="31"/>
        <v>YATAGAI Kurea(09)</v>
      </c>
      <c r="H440">
        <f t="shared" si="33"/>
        <v>2</v>
      </c>
      <c r="I440">
        <v>50</v>
      </c>
      <c r="J440">
        <f>IF(AC440="","500001",VLOOKUP(AC440,[2]shozoku!$A:$B,2,0))</f>
        <v>500012</v>
      </c>
      <c r="K440" t="str">
        <f>IF(AD440="","",VLOOKUP(AD440,[2]種目コード!$A:$B,2,0)&amp;IF(AF440="",""," "&amp;"0"&amp;AE440&amp;AF440&amp;AG440))</f>
        <v>00210 0001589</v>
      </c>
      <c r="L440" t="str">
        <f>IF(AH440="","",VLOOKUP(AH440,[2]種目コード!$A:$B,2,0)&amp;IF(AJ440="",""," "&amp;"0"&amp;AI440&amp;AJ440&amp;AK440))</f>
        <v/>
      </c>
      <c r="O440" t="s">
        <v>2994</v>
      </c>
      <c r="P440" t="s">
        <v>2995</v>
      </c>
      <c r="Q440" t="s">
        <v>2996</v>
      </c>
      <c r="R440" t="s">
        <v>2997</v>
      </c>
      <c r="S440" t="s">
        <v>2998</v>
      </c>
      <c r="T440" t="s">
        <v>2999</v>
      </c>
      <c r="U440" t="s">
        <v>508</v>
      </c>
      <c r="V440" t="s">
        <v>433</v>
      </c>
      <c r="W440" t="s">
        <v>573</v>
      </c>
      <c r="X440" t="s">
        <v>311</v>
      </c>
      <c r="Y440" t="s">
        <v>655</v>
      </c>
      <c r="Z440" t="s">
        <v>753</v>
      </c>
      <c r="AB440" t="s">
        <v>1982</v>
      </c>
      <c r="AC440" t="s">
        <v>511</v>
      </c>
      <c r="AD440" t="s">
        <v>521</v>
      </c>
      <c r="AE440" s="39" t="s">
        <v>210</v>
      </c>
      <c r="AF440" t="s">
        <v>560</v>
      </c>
      <c r="AG440" t="s">
        <v>588</v>
      </c>
    </row>
    <row r="441" spans="3:39" x14ac:dyDescent="0.2">
      <c r="C441">
        <v>500000439</v>
      </c>
      <c r="E441" t="str">
        <f t="shared" si="30"/>
        <v>天野  椋介(小5)</v>
      </c>
      <c r="F441" t="str">
        <f t="shared" si="32"/>
        <v>ｱﾏﾉ ﾘｮｳｽｹ</v>
      </c>
      <c r="G441" t="str">
        <f t="shared" si="31"/>
        <v>AMANO Ryousuke(10)</v>
      </c>
      <c r="H441">
        <f t="shared" si="33"/>
        <v>1</v>
      </c>
      <c r="I441">
        <v>50</v>
      </c>
      <c r="J441">
        <f>IF(AC441="","500001",VLOOKUP(AC441,[2]shozoku!$A:$B,2,0))</f>
        <v>500012</v>
      </c>
      <c r="K441" t="str">
        <f>IF(AD441="","",VLOOKUP(AD441,[2]種目コード!$A:$B,2,0)&amp;IF(AF441="",""," "&amp;"0"&amp;AE441&amp;AF441&amp;AG441))</f>
        <v>00210</v>
      </c>
      <c r="L441" t="str">
        <f>IF(AH441="","",VLOOKUP(AH441,[2]種目コード!$A:$B,2,0)&amp;IF(AJ441="",""," "&amp;"0"&amp;AI441&amp;AJ441&amp;AK441))</f>
        <v/>
      </c>
      <c r="O441" t="s">
        <v>3000</v>
      </c>
      <c r="P441" t="s">
        <v>3001</v>
      </c>
      <c r="Q441" t="s">
        <v>3002</v>
      </c>
      <c r="R441" t="s">
        <v>204</v>
      </c>
      <c r="S441" t="s">
        <v>3003</v>
      </c>
      <c r="T441" t="s">
        <v>3004</v>
      </c>
      <c r="U441" t="s">
        <v>508</v>
      </c>
      <c r="V441" t="s">
        <v>178</v>
      </c>
      <c r="W441" t="s">
        <v>714</v>
      </c>
      <c r="X441" t="s">
        <v>559</v>
      </c>
      <c r="Y441" t="s">
        <v>248</v>
      </c>
      <c r="Z441" t="s">
        <v>716</v>
      </c>
      <c r="AB441" t="s">
        <v>1982</v>
      </c>
      <c r="AC441" t="s">
        <v>511</v>
      </c>
      <c r="AD441" t="s">
        <v>521</v>
      </c>
    </row>
    <row r="442" spans="3:39" x14ac:dyDescent="0.2">
      <c r="C442">
        <v>500000440</v>
      </c>
      <c r="E442" t="str">
        <f t="shared" si="30"/>
        <v>加藤  呂惟(小5)</v>
      </c>
      <c r="F442" t="str">
        <f t="shared" si="32"/>
        <v>ｶﾄｳ ﾛｲ</v>
      </c>
      <c r="G442" t="str">
        <f t="shared" si="31"/>
        <v>KATO Roi(11)</v>
      </c>
      <c r="H442">
        <f t="shared" si="33"/>
        <v>1</v>
      </c>
      <c r="I442">
        <v>50</v>
      </c>
      <c r="J442">
        <f>IF(AC442="","500001",VLOOKUP(AC442,[2]shozoku!$A:$B,2,0))</f>
        <v>500012</v>
      </c>
      <c r="K442" t="str">
        <f>IF(AD442="","",VLOOKUP(AD442,[2]種目コード!$A:$B,2,0)&amp;IF(AF442="",""," "&amp;"0"&amp;AE442&amp;AF442&amp;AG442))</f>
        <v>00210 000179</v>
      </c>
      <c r="L442" t="str">
        <f>IF(AH442="","",VLOOKUP(AH442,[2]種目コード!$A:$B,2,0)&amp;IF(AJ442="",""," "&amp;"0"&amp;AI442&amp;AJ442&amp;AK442))</f>
        <v/>
      </c>
      <c r="O442" t="s">
        <v>277</v>
      </c>
      <c r="P442" t="s">
        <v>3005</v>
      </c>
      <c r="Q442" t="s">
        <v>279</v>
      </c>
      <c r="R442" t="s">
        <v>3006</v>
      </c>
      <c r="S442" t="s">
        <v>3007</v>
      </c>
      <c r="T442" t="s">
        <v>3008</v>
      </c>
      <c r="U442" t="s">
        <v>508</v>
      </c>
      <c r="V442" t="s">
        <v>178</v>
      </c>
      <c r="W442" t="s">
        <v>509</v>
      </c>
      <c r="X442" t="s">
        <v>767</v>
      </c>
      <c r="Y442" t="s">
        <v>701</v>
      </c>
      <c r="Z442" t="s">
        <v>716</v>
      </c>
      <c r="AB442" t="s">
        <v>1982</v>
      </c>
      <c r="AC442" t="s">
        <v>511</v>
      </c>
      <c r="AD442" t="s">
        <v>521</v>
      </c>
      <c r="AE442" s="39" t="s">
        <v>210</v>
      </c>
      <c r="AF442" t="s">
        <v>730</v>
      </c>
      <c r="AG442" t="s">
        <v>520</v>
      </c>
    </row>
    <row r="443" spans="3:39" x14ac:dyDescent="0.2">
      <c r="C443">
        <v>500000441</v>
      </c>
      <c r="E443" t="str">
        <f t="shared" si="30"/>
        <v>遠矢  蒼人(小5)</v>
      </c>
      <c r="F443" t="str">
        <f t="shared" si="32"/>
        <v>ﾄｵﾔ ｱｵﾄ</v>
      </c>
      <c r="G443" t="str">
        <f t="shared" si="31"/>
        <v>TOYA Aoto(10)</v>
      </c>
      <c r="H443">
        <f t="shared" si="33"/>
        <v>1</v>
      </c>
      <c r="I443">
        <v>50</v>
      </c>
      <c r="J443">
        <f>IF(AC443="","500001",VLOOKUP(AC443,[2]shozoku!$A:$B,2,0))</f>
        <v>500012</v>
      </c>
      <c r="K443" t="str">
        <f>IF(AD443="","",VLOOKUP(AD443,[2]種目コード!$A:$B,2,0)&amp;IF(AF443="",""," "&amp;"0"&amp;AE443&amp;AF443&amp;AG443))</f>
        <v>00210 0001825</v>
      </c>
      <c r="L443" t="str">
        <f>IF(AH443="","",VLOOKUP(AH443,[2]種目コード!$A:$B,2,0)&amp;IF(AJ443="",""," "&amp;"0"&amp;AI443&amp;AJ443&amp;AK443))</f>
        <v/>
      </c>
      <c r="O443" t="s">
        <v>3009</v>
      </c>
      <c r="P443" t="s">
        <v>3010</v>
      </c>
      <c r="Q443" t="s">
        <v>3011</v>
      </c>
      <c r="R443" t="s">
        <v>1986</v>
      </c>
      <c r="S443" t="s">
        <v>3012</v>
      </c>
      <c r="T443" t="s">
        <v>3013</v>
      </c>
      <c r="U443" t="s">
        <v>508</v>
      </c>
      <c r="V443" t="s">
        <v>178</v>
      </c>
      <c r="W443" t="s">
        <v>714</v>
      </c>
      <c r="X443" t="s">
        <v>322</v>
      </c>
      <c r="Y443" t="s">
        <v>648</v>
      </c>
      <c r="Z443" t="s">
        <v>716</v>
      </c>
      <c r="AB443" t="s">
        <v>1982</v>
      </c>
      <c r="AC443" t="s">
        <v>511</v>
      </c>
      <c r="AD443" t="s">
        <v>521</v>
      </c>
      <c r="AE443" s="39" t="s">
        <v>210</v>
      </c>
      <c r="AF443" t="s">
        <v>701</v>
      </c>
      <c r="AG443" t="s">
        <v>186</v>
      </c>
    </row>
    <row r="444" spans="3:39" x14ac:dyDescent="0.2">
      <c r="C444">
        <v>500000442</v>
      </c>
      <c r="E444" t="str">
        <f t="shared" si="30"/>
        <v>新美  侑大(小4)</v>
      </c>
      <c r="F444" t="str">
        <f t="shared" si="32"/>
        <v>ﾆｲﾐ ﾕｳﾀ</v>
      </c>
      <c r="G444" t="str">
        <f t="shared" si="31"/>
        <v>NIIMI Yuta(11)</v>
      </c>
      <c r="H444">
        <f t="shared" si="33"/>
        <v>1</v>
      </c>
      <c r="I444">
        <v>50</v>
      </c>
      <c r="J444">
        <f>IF(AC444="","500001",VLOOKUP(AC444,[2]shozoku!$A:$B,2,0))</f>
        <v>500012</v>
      </c>
      <c r="K444" t="str">
        <f>IF(AD444="","",VLOOKUP(AD444,[2]種目コード!$A:$B,2,0)&amp;IF(AF444="",""," "&amp;"0"&amp;AE444&amp;AF444&amp;AG444))</f>
        <v>00210</v>
      </c>
      <c r="L444" t="str">
        <f>IF(AH444="","",VLOOKUP(AH444,[2]種目コード!$A:$B,2,0)&amp;IF(AJ444="",""," "&amp;"0"&amp;AI444&amp;AJ444&amp;AK444))</f>
        <v/>
      </c>
      <c r="O444" t="s">
        <v>3014</v>
      </c>
      <c r="P444" t="s">
        <v>3015</v>
      </c>
      <c r="Q444" t="s">
        <v>3016</v>
      </c>
      <c r="R444" t="s">
        <v>360</v>
      </c>
      <c r="S444" t="s">
        <v>3017</v>
      </c>
      <c r="T444" t="s">
        <v>2965</v>
      </c>
      <c r="U444" t="s">
        <v>508</v>
      </c>
      <c r="V444" t="s">
        <v>178</v>
      </c>
      <c r="W444" t="s">
        <v>509</v>
      </c>
      <c r="X444" t="s">
        <v>180</v>
      </c>
      <c r="Y444" t="s">
        <v>701</v>
      </c>
      <c r="Z444" t="s">
        <v>510</v>
      </c>
      <c r="AB444" t="s">
        <v>1982</v>
      </c>
      <c r="AC444" t="s">
        <v>511</v>
      </c>
      <c r="AD444" t="s">
        <v>521</v>
      </c>
    </row>
    <row r="445" spans="3:39" x14ac:dyDescent="0.2">
      <c r="C445">
        <v>500000443</v>
      </c>
      <c r="E445" t="str">
        <f t="shared" si="30"/>
        <v>石井  花恋良(小6)</v>
      </c>
      <c r="F445" t="str">
        <f t="shared" si="32"/>
        <v>ｲｼｲ ｶﾚﾗ</v>
      </c>
      <c r="G445" t="str">
        <f t="shared" si="31"/>
        <v>ISII Karera(09)</v>
      </c>
      <c r="H445">
        <f t="shared" si="33"/>
        <v>2</v>
      </c>
      <c r="I445">
        <v>50</v>
      </c>
      <c r="J445">
        <f>IF(AC445="","500001",VLOOKUP(AC445,[2]shozoku!$A:$B,2,0))</f>
        <v>500012</v>
      </c>
      <c r="K445" t="str">
        <f>IF(AD445="","",VLOOKUP(AD445,[2]種目コード!$A:$B,2,0)&amp;IF(AF445="",""," "&amp;"0"&amp;AE445&amp;AF445&amp;AG445))</f>
        <v>00610</v>
      </c>
      <c r="L445" t="str">
        <f>IF(AH445="","",VLOOKUP(AH445,[2]種目コード!$A:$B,2,0)&amp;IF(AJ445="",""," "&amp;"0"&amp;AI445&amp;AJ445&amp;AK445))</f>
        <v/>
      </c>
      <c r="O445" t="s">
        <v>1529</v>
      </c>
      <c r="P445" t="s">
        <v>3018</v>
      </c>
      <c r="Q445" t="s">
        <v>1531</v>
      </c>
      <c r="R445" t="s">
        <v>3019</v>
      </c>
      <c r="S445" t="s">
        <v>3020</v>
      </c>
      <c r="T445" t="s">
        <v>3021</v>
      </c>
      <c r="U445" t="s">
        <v>508</v>
      </c>
      <c r="V445" t="s">
        <v>433</v>
      </c>
      <c r="W445" t="s">
        <v>573</v>
      </c>
      <c r="X445" t="s">
        <v>311</v>
      </c>
      <c r="Y445" t="s">
        <v>497</v>
      </c>
      <c r="Z445" t="s">
        <v>753</v>
      </c>
      <c r="AB445" t="s">
        <v>1982</v>
      </c>
      <c r="AC445" t="s">
        <v>511</v>
      </c>
      <c r="AD445" t="s">
        <v>512</v>
      </c>
    </row>
    <row r="446" spans="3:39" x14ac:dyDescent="0.2">
      <c r="C446">
        <v>500000444</v>
      </c>
      <c r="E446" t="str">
        <f t="shared" si="30"/>
        <v>高柳  太郎(小6)</v>
      </c>
      <c r="F446" t="str">
        <f t="shared" si="32"/>
        <v>ﾀｶﾔﾅｷﾞ ﾀﾛｳ</v>
      </c>
      <c r="G446" t="str">
        <f t="shared" si="31"/>
        <v>TAKAYANAGI Tarou(09)</v>
      </c>
      <c r="H446">
        <f t="shared" si="33"/>
        <v>1</v>
      </c>
      <c r="I446">
        <v>50</v>
      </c>
      <c r="J446">
        <f>IF(AC446="","500001",VLOOKUP(AC446,[2]shozoku!$A:$B,2,0))</f>
        <v>500012</v>
      </c>
      <c r="K446" t="str">
        <f>IF(AD446="","",VLOOKUP(AD446,[2]種目コード!$A:$B,2,0)&amp;IF(AF446="",""," "&amp;"0"&amp;AE446&amp;AF446&amp;AG446))</f>
        <v>00610 002590</v>
      </c>
      <c r="L446" t="str">
        <f>IF(AH446="","",VLOOKUP(AH446,[2]種目コード!$A:$B,2,0)&amp;IF(AJ446="",""," "&amp;"0"&amp;AI446&amp;AJ446&amp;AK446))</f>
        <v/>
      </c>
      <c r="O446" t="s">
        <v>1494</v>
      </c>
      <c r="P446" t="s">
        <v>3022</v>
      </c>
      <c r="Q446" t="s">
        <v>1496</v>
      </c>
      <c r="R446" t="s">
        <v>3023</v>
      </c>
      <c r="S446" t="s">
        <v>1497</v>
      </c>
      <c r="T446" t="s">
        <v>3024</v>
      </c>
      <c r="U446" t="s">
        <v>508</v>
      </c>
      <c r="V446" t="s">
        <v>178</v>
      </c>
      <c r="W446" t="s">
        <v>573</v>
      </c>
      <c r="X446" t="s">
        <v>180</v>
      </c>
      <c r="Y446" t="s">
        <v>598</v>
      </c>
      <c r="Z446" t="s">
        <v>753</v>
      </c>
      <c r="AB446" t="s">
        <v>1982</v>
      </c>
      <c r="AC446" t="s">
        <v>511</v>
      </c>
      <c r="AD446" t="s">
        <v>512</v>
      </c>
      <c r="AE446" s="39" t="s">
        <v>425</v>
      </c>
      <c r="AF446" t="s">
        <v>1052</v>
      </c>
      <c r="AG446">
        <v>0</v>
      </c>
    </row>
    <row r="447" spans="3:39" x14ac:dyDescent="0.2">
      <c r="C447">
        <v>500000445</v>
      </c>
      <c r="E447" t="str">
        <f t="shared" si="30"/>
        <v>村野  優太(小4)</v>
      </c>
      <c r="F447" t="str">
        <f t="shared" si="32"/>
        <v>ﾑﾗﾉ ﾕｳﾀ</v>
      </c>
      <c r="G447" t="str">
        <f t="shared" si="31"/>
        <v>MURANO Yuta(11)</v>
      </c>
      <c r="H447">
        <f t="shared" si="33"/>
        <v>1</v>
      </c>
      <c r="I447">
        <v>50</v>
      </c>
      <c r="J447">
        <f>IF(AC447="","500001",VLOOKUP(AC447,[2]shozoku!$A:$B,2,0))</f>
        <v>500012</v>
      </c>
      <c r="K447" t="str">
        <f>IF(AD447="","",VLOOKUP(AD447,[2]種目コード!$A:$B,2,0)&amp;IF(AF447="",""," "&amp;"0"&amp;AE447&amp;AF447&amp;AG447))</f>
        <v>00610</v>
      </c>
      <c r="L447" t="str">
        <f>IF(AH447="","",VLOOKUP(AH447,[2]種目コード!$A:$B,2,0)&amp;IF(AJ447="",""," "&amp;"0"&amp;AI447&amp;AJ447&amp;AK447))</f>
        <v/>
      </c>
      <c r="O447" t="s">
        <v>3025</v>
      </c>
      <c r="P447" t="s">
        <v>1574</v>
      </c>
      <c r="Q447" t="s">
        <v>3026</v>
      </c>
      <c r="R447" t="s">
        <v>360</v>
      </c>
      <c r="S447" t="s">
        <v>3027</v>
      </c>
      <c r="T447" t="s">
        <v>2965</v>
      </c>
      <c r="U447" t="s">
        <v>508</v>
      </c>
      <c r="V447" t="s">
        <v>178</v>
      </c>
      <c r="W447" t="s">
        <v>509</v>
      </c>
      <c r="X447" t="s">
        <v>559</v>
      </c>
      <c r="Y447" t="s">
        <v>196</v>
      </c>
      <c r="Z447" t="s">
        <v>510</v>
      </c>
      <c r="AB447" t="s">
        <v>1982</v>
      </c>
      <c r="AC447" t="s">
        <v>511</v>
      </c>
      <c r="AD447" t="s">
        <v>512</v>
      </c>
    </row>
    <row r="448" spans="3:39" x14ac:dyDescent="0.2">
      <c r="C448">
        <v>500000446</v>
      </c>
      <c r="E448" t="str">
        <f t="shared" si="30"/>
        <v>光永  茉央(小2)</v>
      </c>
      <c r="F448" t="str">
        <f t="shared" si="32"/>
        <v>ﾐﾂﾅｶﾞ ﾏｵ</v>
      </c>
      <c r="G448" t="str">
        <f t="shared" si="31"/>
        <v>MITUNAGA Mao(13)</v>
      </c>
      <c r="H448">
        <f t="shared" si="33"/>
        <v>2</v>
      </c>
      <c r="I448">
        <v>50</v>
      </c>
      <c r="J448">
        <f>IF(AC448="","500001",VLOOKUP(AC448,[2]shozoku!$A:$B,2,0))</f>
        <v>500012</v>
      </c>
      <c r="K448" t="str">
        <f>IF(AD448="","",VLOOKUP(AD448,[2]種目コード!$A:$B,2,0)&amp;IF(AF448="",""," "&amp;"0"&amp;AE448&amp;AF448&amp;AG448))</f>
        <v>00100</v>
      </c>
      <c r="L448" t="str">
        <f>IF(AH448="","",VLOOKUP(AH448,[2]種目コード!$A:$B,2,0)&amp;IF(AJ448="",""," "&amp;"0"&amp;AI448&amp;AJ448&amp;AK448))</f>
        <v/>
      </c>
      <c r="O448" t="s">
        <v>3028</v>
      </c>
      <c r="P448" t="s">
        <v>3029</v>
      </c>
      <c r="Q448" t="s">
        <v>3030</v>
      </c>
      <c r="R448" t="s">
        <v>1669</v>
      </c>
      <c r="S448" t="s">
        <v>3031</v>
      </c>
      <c r="T448" t="s">
        <v>3032</v>
      </c>
      <c r="U448" t="s">
        <v>508</v>
      </c>
      <c r="V448" t="s">
        <v>433</v>
      </c>
      <c r="W448" t="s">
        <v>541</v>
      </c>
      <c r="X448" t="s">
        <v>247</v>
      </c>
      <c r="Y448" t="s">
        <v>701</v>
      </c>
      <c r="Z448" t="s">
        <v>543</v>
      </c>
      <c r="AB448" t="s">
        <v>1982</v>
      </c>
      <c r="AC448" t="s">
        <v>511</v>
      </c>
      <c r="AD448" t="s">
        <v>0</v>
      </c>
    </row>
    <row r="449" spans="3:37" x14ac:dyDescent="0.2">
      <c r="C449">
        <v>500000447</v>
      </c>
      <c r="E449" t="str">
        <f t="shared" si="30"/>
        <v>崎村  栞乃(小2)</v>
      </c>
      <c r="F449" t="str">
        <f t="shared" si="32"/>
        <v>ｻｷﾑﾗ ｼﾉ</v>
      </c>
      <c r="G449" t="str">
        <f t="shared" si="31"/>
        <v>SAKIMURA Sino(13)</v>
      </c>
      <c r="H449">
        <f t="shared" si="33"/>
        <v>2</v>
      </c>
      <c r="I449">
        <v>50</v>
      </c>
      <c r="J449">
        <f>IF(AC449="","500001",VLOOKUP(AC449,[2]shozoku!$A:$B,2,0))</f>
        <v>500012</v>
      </c>
      <c r="K449" t="str">
        <f>IF(AD449="","",VLOOKUP(AD449,[2]種目コード!$A:$B,2,0)&amp;IF(AF449="",""," "&amp;"0"&amp;AE449&amp;AF449&amp;AG449))</f>
        <v>00100</v>
      </c>
      <c r="L449" t="str">
        <f>IF(AH449="","",VLOOKUP(AH449,[2]種目コード!$A:$B,2,0)&amp;IF(AJ449="",""," "&amp;"0"&amp;AI449&amp;AJ449&amp;AK449))</f>
        <v/>
      </c>
      <c r="O449" t="s">
        <v>3033</v>
      </c>
      <c r="P449" t="s">
        <v>3034</v>
      </c>
      <c r="Q449" t="s">
        <v>3035</v>
      </c>
      <c r="R449" t="s">
        <v>2117</v>
      </c>
      <c r="S449" t="s">
        <v>3036</v>
      </c>
      <c r="T449" t="s">
        <v>3037</v>
      </c>
      <c r="U449" t="s">
        <v>508</v>
      </c>
      <c r="V449" t="s">
        <v>433</v>
      </c>
      <c r="W449" t="s">
        <v>541</v>
      </c>
      <c r="X449" t="s">
        <v>322</v>
      </c>
      <c r="Y449" t="s">
        <v>181</v>
      </c>
      <c r="Z449" t="s">
        <v>543</v>
      </c>
      <c r="AB449" t="s">
        <v>1982</v>
      </c>
      <c r="AC449" t="s">
        <v>511</v>
      </c>
      <c r="AD449" t="s">
        <v>0</v>
      </c>
    </row>
    <row r="450" spans="3:37" x14ac:dyDescent="0.2">
      <c r="C450">
        <v>500000448</v>
      </c>
      <c r="E450" t="str">
        <f t="shared" si="30"/>
        <v>加藤  慶(小2)</v>
      </c>
      <c r="F450" t="str">
        <f t="shared" si="32"/>
        <v>ｶﾄｳ ｹｲ</v>
      </c>
      <c r="G450" t="str">
        <f t="shared" si="31"/>
        <v>KATO Kei(13)</v>
      </c>
      <c r="H450">
        <f t="shared" si="33"/>
        <v>1</v>
      </c>
      <c r="I450">
        <v>50</v>
      </c>
      <c r="J450">
        <f>IF(AC450="","500001",VLOOKUP(AC450,[2]shozoku!$A:$B,2,0))</f>
        <v>500012</v>
      </c>
      <c r="K450" t="str">
        <f>IF(AD450="","",VLOOKUP(AD450,[2]種目コード!$A:$B,2,0)&amp;IF(AF450="",""," "&amp;"0"&amp;AE450&amp;AF450&amp;AG450))</f>
        <v>00100 000109</v>
      </c>
      <c r="L450" t="str">
        <f>IF(AH450="","",VLOOKUP(AH450,[2]種目コード!$A:$B,2,0)&amp;IF(AJ450="",""," "&amp;"0"&amp;AI450&amp;AJ450&amp;AK450))</f>
        <v/>
      </c>
      <c r="O450" t="s">
        <v>277</v>
      </c>
      <c r="P450" t="s">
        <v>3038</v>
      </c>
      <c r="Q450" t="s">
        <v>279</v>
      </c>
      <c r="R450" t="s">
        <v>1862</v>
      </c>
      <c r="S450" t="s">
        <v>3007</v>
      </c>
      <c r="T450" t="s">
        <v>3039</v>
      </c>
      <c r="U450" t="s">
        <v>508</v>
      </c>
      <c r="V450" t="s">
        <v>178</v>
      </c>
      <c r="W450" t="s">
        <v>541</v>
      </c>
      <c r="X450" t="s">
        <v>520</v>
      </c>
      <c r="Y450" t="s">
        <v>196</v>
      </c>
      <c r="Z450" t="s">
        <v>543</v>
      </c>
      <c r="AB450" t="s">
        <v>1982</v>
      </c>
      <c r="AC450" t="s">
        <v>511</v>
      </c>
      <c r="AD450" t="s">
        <v>0</v>
      </c>
      <c r="AE450" s="39" t="s">
        <v>210</v>
      </c>
      <c r="AF450" t="s">
        <v>322</v>
      </c>
      <c r="AG450" t="s">
        <v>520</v>
      </c>
    </row>
    <row r="451" spans="3:37" x14ac:dyDescent="0.2">
      <c r="C451">
        <v>500000449</v>
      </c>
      <c r="E451" t="str">
        <f t="shared" ref="E451:E514" si="34">ASC(O451&amp;"  "&amp;P451&amp;IF(Z451="","","("&amp;Z451&amp;")"))</f>
        <v>村野  航希(小1)</v>
      </c>
      <c r="F451" t="str">
        <f t="shared" si="32"/>
        <v>ﾑﾗﾉ ｺｳｷ</v>
      </c>
      <c r="G451" t="str">
        <f t="shared" ref="G451:G514" si="35">ASC(UPPER(S451)&amp;" "&amp;PROPER(T451))&amp;"("&amp;RIGHT(W451,2)&amp;")"</f>
        <v>MURANO Koki(14)</v>
      </c>
      <c r="H451">
        <f t="shared" si="33"/>
        <v>1</v>
      </c>
      <c r="I451">
        <v>50</v>
      </c>
      <c r="J451">
        <f>IF(AC451="","500001",VLOOKUP(AC451,[2]shozoku!$A:$B,2,0))</f>
        <v>500012</v>
      </c>
      <c r="K451" t="str">
        <f>IF(AD451="","",VLOOKUP(AD451,[2]種目コード!$A:$B,2,0)&amp;IF(AF451="",""," "&amp;"0"&amp;AE451&amp;AF451&amp;AG451))</f>
        <v>00100</v>
      </c>
      <c r="L451" t="str">
        <f>IF(AH451="","",VLOOKUP(AH451,[2]種目コード!$A:$B,2,0)&amp;IF(AJ451="",""," "&amp;"0"&amp;AI451&amp;AJ451&amp;AK451))</f>
        <v/>
      </c>
      <c r="O451" t="s">
        <v>3025</v>
      </c>
      <c r="P451" t="s">
        <v>3040</v>
      </c>
      <c r="Q451" t="s">
        <v>3026</v>
      </c>
      <c r="R451" t="s">
        <v>1251</v>
      </c>
      <c r="S451" t="s">
        <v>3027</v>
      </c>
      <c r="T451" t="s">
        <v>1465</v>
      </c>
      <c r="U451" t="s">
        <v>508</v>
      </c>
      <c r="V451" t="s">
        <v>178</v>
      </c>
      <c r="W451" t="s">
        <v>558</v>
      </c>
      <c r="X451" t="s">
        <v>180</v>
      </c>
      <c r="Y451" t="s">
        <v>186</v>
      </c>
      <c r="Z451" t="s">
        <v>561</v>
      </c>
      <c r="AB451" t="s">
        <v>1982</v>
      </c>
      <c r="AC451" t="s">
        <v>511</v>
      </c>
      <c r="AD451" t="s">
        <v>0</v>
      </c>
    </row>
    <row r="452" spans="3:37" x14ac:dyDescent="0.2">
      <c r="C452">
        <v>500000450</v>
      </c>
      <c r="E452" t="str">
        <f t="shared" si="34"/>
        <v>吉田  梓未(小4)</v>
      </c>
      <c r="F452" t="str">
        <f t="shared" si="32"/>
        <v>ﾖｼﾀﾞ ｱｽﾞﾐ</v>
      </c>
      <c r="G452" t="str">
        <f t="shared" si="35"/>
        <v>YOSHIDA Azumi(11)</v>
      </c>
      <c r="H452">
        <f t="shared" si="33"/>
        <v>2</v>
      </c>
      <c r="I452">
        <v>50</v>
      </c>
      <c r="J452">
        <f>IF(AC452="","500001",VLOOKUP(AC452,[2]shozoku!$A:$B,2,0))</f>
        <v>500074</v>
      </c>
      <c r="K452" t="str">
        <f>IF(AD452="","",VLOOKUP(AD452,[2]種目コード!$A:$B,2,0)&amp;IF(AF452="",""," "&amp;"0"&amp;AE452&amp;AF452&amp;AG452))</f>
        <v>00210</v>
      </c>
      <c r="L452" t="str">
        <f>IF(AH452="","",VLOOKUP(AH452,[2]種目コード!$A:$B,2,0)&amp;IF(AJ452="",""," "&amp;"0"&amp;AI452&amp;AJ452&amp;AK452))</f>
        <v/>
      </c>
      <c r="O452" t="s">
        <v>1231</v>
      </c>
      <c r="P452" t="s">
        <v>3041</v>
      </c>
      <c r="Q452" t="s">
        <v>1260</v>
      </c>
      <c r="R452" t="s">
        <v>3042</v>
      </c>
      <c r="S452" t="s">
        <v>1464</v>
      </c>
      <c r="T452" t="s">
        <v>3043</v>
      </c>
      <c r="U452" t="s">
        <v>508</v>
      </c>
      <c r="V452" t="s">
        <v>433</v>
      </c>
      <c r="W452" t="s">
        <v>509</v>
      </c>
      <c r="X452" t="s">
        <v>311</v>
      </c>
      <c r="Y452" t="s">
        <v>233</v>
      </c>
      <c r="Z452" t="s">
        <v>510</v>
      </c>
      <c r="AA452">
        <v>10</v>
      </c>
      <c r="AB452" t="s">
        <v>1982</v>
      </c>
      <c r="AC452" t="s">
        <v>3044</v>
      </c>
      <c r="AD452" t="s">
        <v>521</v>
      </c>
    </row>
    <row r="453" spans="3:37" x14ac:dyDescent="0.2">
      <c r="C453">
        <v>500000451</v>
      </c>
      <c r="E453" t="str">
        <f t="shared" si="34"/>
        <v>遠藤  翔吾(小5)</v>
      </c>
      <c r="F453" t="str">
        <f t="shared" si="32"/>
        <v>ｴﾝﾄﾞｳ ｼｮｳｺﾞ</v>
      </c>
      <c r="G453" t="str">
        <f t="shared" si="35"/>
        <v>ENDO Shogo(10)</v>
      </c>
      <c r="H453">
        <f t="shared" si="33"/>
        <v>1</v>
      </c>
      <c r="I453">
        <v>50</v>
      </c>
      <c r="J453">
        <f>IF(AC453="","500001",VLOOKUP(AC453,[2]shozoku!$A:$B,2,0))</f>
        <v>500075</v>
      </c>
      <c r="K453" t="str">
        <f>IF(AD453="","",VLOOKUP(AD453,[2]種目コード!$A:$B,2,0)&amp;IF(AF453="",""," "&amp;"0"&amp;AE453&amp;AF453&amp;AG453))</f>
        <v>00210 0001642</v>
      </c>
      <c r="L453" t="str">
        <f>IF(AH453="","",VLOOKUP(AH453,[2]種目コード!$A:$B,2,0)&amp;IF(AJ453="",""," "&amp;"0"&amp;AI453&amp;AJ453&amp;AK453))</f>
        <v/>
      </c>
      <c r="O453" t="s">
        <v>3045</v>
      </c>
      <c r="P453" t="s">
        <v>2305</v>
      </c>
      <c r="Q453" t="s">
        <v>2116</v>
      </c>
      <c r="R453" t="s">
        <v>2307</v>
      </c>
      <c r="S453" t="s">
        <v>2118</v>
      </c>
      <c r="T453" t="s">
        <v>2309</v>
      </c>
      <c r="U453" t="s">
        <v>508</v>
      </c>
      <c r="V453" t="s">
        <v>178</v>
      </c>
      <c r="W453" t="s">
        <v>714</v>
      </c>
      <c r="X453" t="s">
        <v>715</v>
      </c>
      <c r="Y453" t="s">
        <v>263</v>
      </c>
      <c r="Z453" t="s">
        <v>716</v>
      </c>
      <c r="AA453">
        <v>11</v>
      </c>
      <c r="AB453" t="s">
        <v>1982</v>
      </c>
      <c r="AC453" t="s">
        <v>3046</v>
      </c>
      <c r="AD453" t="s">
        <v>521</v>
      </c>
      <c r="AE453" s="39" t="s">
        <v>210</v>
      </c>
      <c r="AF453" t="s">
        <v>285</v>
      </c>
      <c r="AG453" t="s">
        <v>200</v>
      </c>
    </row>
    <row r="454" spans="3:37" x14ac:dyDescent="0.2">
      <c r="C454">
        <v>500000452</v>
      </c>
      <c r="E454" t="str">
        <f t="shared" si="34"/>
        <v>眞嶋  有希(中2)</v>
      </c>
      <c r="F454" t="str">
        <f t="shared" si="32"/>
        <v>ﾏｼﾏ ﾕｷ</v>
      </c>
      <c r="G454" t="str">
        <f t="shared" si="35"/>
        <v>MASHIMA Yuki(07)</v>
      </c>
      <c r="H454">
        <f t="shared" si="33"/>
        <v>2</v>
      </c>
      <c r="I454">
        <v>50</v>
      </c>
      <c r="J454">
        <f>IF(AC454="","500001",VLOOKUP(AC454,[2]shozoku!$A:$B,2,0))</f>
        <v>500076</v>
      </c>
      <c r="K454" t="str">
        <f>IF(AD454="","",VLOOKUP(AD454,[2]種目コード!$A:$B,2,0)&amp;IF(AF454="",""," "&amp;"0"&amp;AE454&amp;AF454&amp;AG454))</f>
        <v>00240 0001551</v>
      </c>
      <c r="L454" t="str">
        <f>IF(AH454="","",VLOOKUP(AH454,[2]種目コード!$A:$B,2,0)&amp;IF(AJ454="",""," "&amp;"0"&amp;AI454&amp;AJ454&amp;AK454))</f>
        <v/>
      </c>
      <c r="O454" t="s">
        <v>2029</v>
      </c>
      <c r="P454" t="s">
        <v>3047</v>
      </c>
      <c r="Q454" t="s">
        <v>2031</v>
      </c>
      <c r="R454" t="s">
        <v>3048</v>
      </c>
      <c r="S454" t="s">
        <v>2033</v>
      </c>
      <c r="T454" t="s">
        <v>1159</v>
      </c>
      <c r="U454" t="s">
        <v>3049</v>
      </c>
      <c r="V454" t="s">
        <v>745</v>
      </c>
      <c r="W454" t="s">
        <v>496</v>
      </c>
      <c r="X454" t="s">
        <v>181</v>
      </c>
      <c r="Y454" t="s">
        <v>180</v>
      </c>
      <c r="Z454" t="s">
        <v>1965</v>
      </c>
      <c r="AA454">
        <v>13</v>
      </c>
      <c r="AB454" t="s">
        <v>1982</v>
      </c>
      <c r="AC454" t="s">
        <v>3050</v>
      </c>
      <c r="AD454" t="s">
        <v>2</v>
      </c>
      <c r="AE454" s="39" t="s">
        <v>68</v>
      </c>
      <c r="AF454" t="s">
        <v>560</v>
      </c>
      <c r="AG454" t="s">
        <v>500</v>
      </c>
    </row>
    <row r="455" spans="3:37" x14ac:dyDescent="0.2">
      <c r="C455">
        <v>500000453</v>
      </c>
      <c r="E455" t="str">
        <f t="shared" si="34"/>
        <v>河野  純平</v>
      </c>
      <c r="F455" t="str">
        <f t="shared" si="32"/>
        <v>ｶﾜﾉ ｼﾞｭﾝﾍﾟｲ</v>
      </c>
      <c r="G455" t="str">
        <f t="shared" si="35"/>
        <v>KAWANO Jyunpei(99)</v>
      </c>
      <c r="H455">
        <f t="shared" si="33"/>
        <v>1</v>
      </c>
      <c r="I455">
        <v>50</v>
      </c>
      <c r="J455">
        <f>IF(AC455="","500001",VLOOKUP(AC455,[2]shozoku!$A:$B,2,0))</f>
        <v>500077</v>
      </c>
      <c r="K455" t="str">
        <f>IF(AD455="","",VLOOKUP(AD455,[2]種目コード!$A:$B,2,0)&amp;IF(AF455="",""," "&amp;"0"&amp;AE455&amp;AF455&amp;AG455))</f>
        <v>00860 0045780</v>
      </c>
      <c r="L455" t="str">
        <f>IF(AH455="","",VLOOKUP(AH455,[2]種目コード!$A:$B,2,0)&amp;IF(AJ455="",""," "&amp;"0"&amp;AI455&amp;AJ455&amp;AK455))</f>
        <v/>
      </c>
      <c r="O455" t="s">
        <v>3051</v>
      </c>
      <c r="P455" t="s">
        <v>3052</v>
      </c>
      <c r="Q455" t="s">
        <v>3053</v>
      </c>
      <c r="R455" t="s">
        <v>3054</v>
      </c>
      <c r="S455" t="s">
        <v>3055</v>
      </c>
      <c r="T455" t="s">
        <v>3056</v>
      </c>
      <c r="U455" t="s">
        <v>3057</v>
      </c>
      <c r="V455" t="s">
        <v>178</v>
      </c>
      <c r="W455" t="s">
        <v>1949</v>
      </c>
      <c r="X455" t="s">
        <v>311</v>
      </c>
      <c r="Y455" t="s">
        <v>648</v>
      </c>
      <c r="AA455">
        <v>22</v>
      </c>
      <c r="AB455" t="s">
        <v>1982</v>
      </c>
      <c r="AC455" t="s">
        <v>3058</v>
      </c>
      <c r="AD455" t="s">
        <v>184</v>
      </c>
      <c r="AE455" s="39" t="s">
        <v>235</v>
      </c>
      <c r="AF455" t="s">
        <v>1641</v>
      </c>
      <c r="AG455" t="s">
        <v>980</v>
      </c>
    </row>
    <row r="456" spans="3:37" x14ac:dyDescent="0.2">
      <c r="C456">
        <v>500000454</v>
      </c>
      <c r="E456" t="str">
        <f t="shared" si="34"/>
        <v>多賀  長門</v>
      </c>
      <c r="F456" t="str">
        <f t="shared" si="32"/>
        <v>ﾀｶﾞ ﾅｶﾞﾄ</v>
      </c>
      <c r="G456" t="str">
        <f t="shared" si="35"/>
        <v>TAGA Nagato(99)</v>
      </c>
      <c r="H456">
        <f t="shared" si="33"/>
        <v>1</v>
      </c>
      <c r="I456">
        <v>50</v>
      </c>
      <c r="J456">
        <f>IF(AC456="","500001",VLOOKUP(AC456,[2]shozoku!$A:$B,2,0))</f>
        <v>500077</v>
      </c>
      <c r="K456" t="str">
        <f>IF(AD456="","",VLOOKUP(AD456,[2]種目コード!$A:$B,2,0)&amp;IF(AF456="",""," "&amp;"0"&amp;AE456&amp;AF456&amp;AG456))</f>
        <v>00860 0042037</v>
      </c>
      <c r="L456" t="str">
        <f>IF(AH456="","",VLOOKUP(AH456,[2]種目コード!$A:$B,2,0)&amp;IF(AJ456="",""," "&amp;"0"&amp;AI456&amp;AJ456&amp;AK456))</f>
        <v/>
      </c>
      <c r="O456" t="s">
        <v>3059</v>
      </c>
      <c r="P456" t="s">
        <v>3060</v>
      </c>
      <c r="Q456" t="s">
        <v>3061</v>
      </c>
      <c r="R456" t="s">
        <v>3062</v>
      </c>
      <c r="S456" t="s">
        <v>3063</v>
      </c>
      <c r="T456" t="s">
        <v>3064</v>
      </c>
      <c r="U456" t="s">
        <v>3065</v>
      </c>
      <c r="V456" t="s">
        <v>178</v>
      </c>
      <c r="W456" t="s">
        <v>1949</v>
      </c>
      <c r="X456" t="s">
        <v>247</v>
      </c>
      <c r="Y456" t="s">
        <v>520</v>
      </c>
      <c r="AA456">
        <v>22</v>
      </c>
      <c r="AB456" t="s">
        <v>1982</v>
      </c>
      <c r="AC456" t="s">
        <v>3058</v>
      </c>
      <c r="AD456" t="s">
        <v>184</v>
      </c>
      <c r="AE456" s="39" t="s">
        <v>235</v>
      </c>
      <c r="AF456" t="s">
        <v>655</v>
      </c>
      <c r="AG456" t="s">
        <v>2549</v>
      </c>
    </row>
    <row r="457" spans="3:37" x14ac:dyDescent="0.2">
      <c r="C457">
        <v>500000455</v>
      </c>
      <c r="E457" t="str">
        <f t="shared" si="34"/>
        <v>齋藤  堪汰</v>
      </c>
      <c r="F457" t="str">
        <f t="shared" si="32"/>
        <v>ｻｲﾄｳ ｶﾝﾀ</v>
      </c>
      <c r="G457" t="str">
        <f t="shared" si="35"/>
        <v>SAITO Kanta(00)</v>
      </c>
      <c r="H457">
        <f t="shared" si="33"/>
        <v>1</v>
      </c>
      <c r="I457">
        <v>50</v>
      </c>
      <c r="J457">
        <f>IF(AC457="","500001",VLOOKUP(AC457,[2]shozoku!$A:$B,2,0))</f>
        <v>500077</v>
      </c>
      <c r="K457" t="str">
        <f>IF(AD457="","",VLOOKUP(AD457,[2]種目コード!$A:$B,2,0)&amp;IF(AF457="",""," "&amp;"0"&amp;AE457&amp;AF457&amp;AG457))</f>
        <v>00860 0041336</v>
      </c>
      <c r="L457" t="str">
        <f>IF(AH457="","",VLOOKUP(AH457,[2]種目コード!$A:$B,2,0)&amp;IF(AJ457="",""," "&amp;"0"&amp;AI457&amp;AJ457&amp;AK457))</f>
        <v/>
      </c>
      <c r="O457" t="s">
        <v>1132</v>
      </c>
      <c r="P457" t="s">
        <v>3066</v>
      </c>
      <c r="Q457" t="s">
        <v>1134</v>
      </c>
      <c r="R457" t="s">
        <v>1293</v>
      </c>
      <c r="S457" t="s">
        <v>1136</v>
      </c>
      <c r="T457" t="s">
        <v>1295</v>
      </c>
      <c r="U457" t="s">
        <v>3067</v>
      </c>
      <c r="V457" t="s">
        <v>178</v>
      </c>
      <c r="W457" t="s">
        <v>1115</v>
      </c>
      <c r="X457" t="s">
        <v>520</v>
      </c>
      <c r="Y457" t="s">
        <v>311</v>
      </c>
      <c r="AA457">
        <v>21</v>
      </c>
      <c r="AB457" t="s">
        <v>1982</v>
      </c>
      <c r="AC457" t="s">
        <v>3058</v>
      </c>
      <c r="AD457" t="s">
        <v>184</v>
      </c>
      <c r="AE457" s="39" t="s">
        <v>235</v>
      </c>
      <c r="AF457" t="s">
        <v>497</v>
      </c>
      <c r="AG457" t="s">
        <v>587</v>
      </c>
    </row>
    <row r="458" spans="3:37" x14ac:dyDescent="0.2">
      <c r="C458">
        <v>500000456</v>
      </c>
      <c r="E458" t="str">
        <f t="shared" si="34"/>
        <v>佐藤  大宇</v>
      </c>
      <c r="F458" t="str">
        <f t="shared" si="32"/>
        <v>ｻﾄｳ ﾀﾞｲｳ</v>
      </c>
      <c r="G458" t="str">
        <f t="shared" si="35"/>
        <v>SATO Daiu(02)</v>
      </c>
      <c r="H458">
        <f t="shared" si="33"/>
        <v>1</v>
      </c>
      <c r="I458">
        <v>50</v>
      </c>
      <c r="J458">
        <f>IF(AC458="","500001",VLOOKUP(AC458,[2]shozoku!$A:$B,2,0))</f>
        <v>500077</v>
      </c>
      <c r="K458" t="str">
        <f>IF(AD458="","",VLOOKUP(AD458,[2]種目コード!$A:$B,2,0)&amp;IF(AF458="",""," "&amp;"0"&amp;AE458&amp;AF458&amp;AG458))</f>
        <v>00860 0041730</v>
      </c>
      <c r="L458" t="str">
        <f>IF(AH458="","",VLOOKUP(AH458,[2]種目コード!$A:$B,2,0)&amp;IF(AJ458="",""," "&amp;"0"&amp;AI458&amp;AJ458&amp;AK458))</f>
        <v/>
      </c>
      <c r="O458" t="s">
        <v>373</v>
      </c>
      <c r="P458" t="s">
        <v>3068</v>
      </c>
      <c r="Q458" t="s">
        <v>375</v>
      </c>
      <c r="R458" t="s">
        <v>3069</v>
      </c>
      <c r="S458" t="s">
        <v>1524</v>
      </c>
      <c r="T458" t="s">
        <v>3070</v>
      </c>
      <c r="U458" t="s">
        <v>3071</v>
      </c>
      <c r="V458" t="s">
        <v>178</v>
      </c>
      <c r="W458" t="s">
        <v>2010</v>
      </c>
      <c r="X458" t="s">
        <v>522</v>
      </c>
      <c r="Y458" t="s">
        <v>285</v>
      </c>
      <c r="AA458">
        <v>19</v>
      </c>
      <c r="AB458" t="s">
        <v>1982</v>
      </c>
      <c r="AC458" t="s">
        <v>3058</v>
      </c>
      <c r="AD458" t="s">
        <v>184</v>
      </c>
      <c r="AE458" s="39" t="s">
        <v>235</v>
      </c>
      <c r="AF458" t="s">
        <v>730</v>
      </c>
      <c r="AG458" t="s">
        <v>598</v>
      </c>
    </row>
    <row r="459" spans="3:37" x14ac:dyDescent="0.2">
      <c r="C459">
        <v>500000457</v>
      </c>
      <c r="E459" t="str">
        <f t="shared" si="34"/>
        <v>高橋  大稀</v>
      </c>
      <c r="F459" t="str">
        <f t="shared" si="32"/>
        <v>ﾀｶﾊｼ ﾀｲｷ</v>
      </c>
      <c r="G459" t="str">
        <f t="shared" si="35"/>
        <v>TAKAHASHI Taiki(03)</v>
      </c>
      <c r="H459">
        <f t="shared" si="33"/>
        <v>1</v>
      </c>
      <c r="I459">
        <v>50</v>
      </c>
      <c r="J459">
        <f>IF(AC459="","500001",VLOOKUP(AC459,[2]shozoku!$A:$B,2,0))</f>
        <v>500077</v>
      </c>
      <c r="K459" t="str">
        <f>IF(AD459="","",VLOOKUP(AD459,[2]種目コード!$A:$B,2,0)&amp;IF(AF459="",""," "&amp;"0"&amp;AE459&amp;AF459&amp;AG459))</f>
        <v>00860 0045420</v>
      </c>
      <c r="L459" t="str">
        <f>IF(AH459="","",VLOOKUP(AH459,[2]種目コード!$A:$B,2,0)&amp;IF(AJ459="",""," "&amp;"0"&amp;AI459&amp;AJ459&amp;AK459))</f>
        <v/>
      </c>
      <c r="O459" t="s">
        <v>3072</v>
      </c>
      <c r="P459" t="s">
        <v>3073</v>
      </c>
      <c r="Q459" t="s">
        <v>2356</v>
      </c>
      <c r="R459" t="s">
        <v>1283</v>
      </c>
      <c r="S459" t="s">
        <v>3074</v>
      </c>
      <c r="T459" t="s">
        <v>1285</v>
      </c>
      <c r="U459" t="s">
        <v>3075</v>
      </c>
      <c r="V459" t="s">
        <v>178</v>
      </c>
      <c r="W459" t="s">
        <v>1743</v>
      </c>
      <c r="X459" t="s">
        <v>220</v>
      </c>
      <c r="Y459" t="s">
        <v>648</v>
      </c>
      <c r="AA459">
        <v>18</v>
      </c>
      <c r="AB459" t="s">
        <v>1982</v>
      </c>
      <c r="AC459" t="s">
        <v>3058</v>
      </c>
      <c r="AD459" t="s">
        <v>184</v>
      </c>
      <c r="AE459" s="39" t="s">
        <v>235</v>
      </c>
      <c r="AF459" t="s">
        <v>1512</v>
      </c>
      <c r="AG459" t="s">
        <v>655</v>
      </c>
    </row>
    <row r="460" spans="3:37" x14ac:dyDescent="0.2">
      <c r="C460">
        <v>500000458</v>
      </c>
      <c r="E460" t="str">
        <f t="shared" si="34"/>
        <v>室山  怜太</v>
      </c>
      <c r="F460" t="str">
        <f t="shared" si="32"/>
        <v>ﾑﾛﾔﾏ ﾘｮｳﾀ</v>
      </c>
      <c r="G460" t="str">
        <f t="shared" si="35"/>
        <v>MUROYAMA Ryota(00)</v>
      </c>
      <c r="H460">
        <f t="shared" si="33"/>
        <v>1</v>
      </c>
      <c r="I460">
        <v>50</v>
      </c>
      <c r="J460">
        <f>IF(AC460="","500001",VLOOKUP(AC460,[2]shozoku!$A:$B,2,0))</f>
        <v>500020</v>
      </c>
      <c r="K460" t="str">
        <f>IF(AD460="","",VLOOKUP(AD460,[2]種目コード!$A:$B,2,0)&amp;IF(AF460="",""," "&amp;"0"&amp;AE460&amp;AF460&amp;AG460))</f>
        <v>00260 0001157</v>
      </c>
      <c r="L460" t="str">
        <f>IF(AH460="","",VLOOKUP(AH460,[2]種目コード!$A:$B,2,0)&amp;IF(AJ460="",""," "&amp;"0"&amp;AI460&amp;AJ460&amp;AK460))</f>
        <v/>
      </c>
      <c r="O460" t="s">
        <v>3076</v>
      </c>
      <c r="P460" t="s">
        <v>3077</v>
      </c>
      <c r="Q460" t="s">
        <v>3078</v>
      </c>
      <c r="R460" t="s">
        <v>1269</v>
      </c>
      <c r="S460" t="s">
        <v>3079</v>
      </c>
      <c r="T460" t="s">
        <v>1271</v>
      </c>
      <c r="U460" t="s">
        <v>3080</v>
      </c>
      <c r="V460" t="s">
        <v>178</v>
      </c>
      <c r="W460" t="s">
        <v>1115</v>
      </c>
      <c r="X460" t="s">
        <v>559</v>
      </c>
      <c r="Y460" t="s">
        <v>247</v>
      </c>
      <c r="AA460">
        <v>21</v>
      </c>
      <c r="AB460" t="s">
        <v>1982</v>
      </c>
      <c r="AC460" t="s">
        <v>1006</v>
      </c>
      <c r="AD460" t="s">
        <v>209</v>
      </c>
      <c r="AE460" s="39" t="s">
        <v>210</v>
      </c>
      <c r="AF460" t="s">
        <v>196</v>
      </c>
      <c r="AG460" t="s">
        <v>1641</v>
      </c>
    </row>
    <row r="461" spans="3:37" x14ac:dyDescent="0.2">
      <c r="C461">
        <v>500000459</v>
      </c>
      <c r="E461" t="str">
        <f t="shared" si="34"/>
        <v>武井  大介</v>
      </c>
      <c r="F461" t="str">
        <f t="shared" si="32"/>
        <v>ﾀｹｲ ﾀﾞｲｽｹ</v>
      </c>
      <c r="G461" t="str">
        <f t="shared" si="35"/>
        <v>TAKEI Daisuke(72)</v>
      </c>
      <c r="H461">
        <f t="shared" si="33"/>
        <v>1</v>
      </c>
      <c r="I461">
        <v>50</v>
      </c>
      <c r="J461">
        <f>IF(AC461="","500001",VLOOKUP(AC461,[2]shozoku!$A:$B,2,0))</f>
        <v>500078</v>
      </c>
      <c r="K461" t="str">
        <f>IF(AD461="","",VLOOKUP(AD461,[2]種目コード!$A:$B,2,0)&amp;IF(AF461="",""," "&amp;"0"&amp;AE461&amp;AF461&amp;AG461))</f>
        <v>00270 0001350</v>
      </c>
      <c r="L461" t="str">
        <f>IF(AH461="","",VLOOKUP(AH461,[2]種目コード!$A:$B,2,0)&amp;IF(AJ461="",""," "&amp;"0"&amp;AI461&amp;AJ461&amp;AK461))</f>
        <v/>
      </c>
      <c r="O461" t="s">
        <v>3081</v>
      </c>
      <c r="P461" t="s">
        <v>3082</v>
      </c>
      <c r="Q461" t="s">
        <v>1838</v>
      </c>
      <c r="R461" t="s">
        <v>2032</v>
      </c>
      <c r="S461" t="s">
        <v>3083</v>
      </c>
      <c r="T461" t="s">
        <v>3084</v>
      </c>
      <c r="U461" t="s">
        <v>3085</v>
      </c>
      <c r="V461" t="s">
        <v>178</v>
      </c>
      <c r="W461" t="s">
        <v>1881</v>
      </c>
      <c r="X461" t="s">
        <v>311</v>
      </c>
      <c r="Y461" t="s">
        <v>537</v>
      </c>
      <c r="AA461">
        <v>49</v>
      </c>
      <c r="AB461" t="s">
        <v>1982</v>
      </c>
      <c r="AC461" t="s">
        <v>3086</v>
      </c>
      <c r="AD461" t="s">
        <v>1007</v>
      </c>
      <c r="AE461" s="39" t="s">
        <v>210</v>
      </c>
      <c r="AF461" t="s">
        <v>497</v>
      </c>
      <c r="AG461" t="s">
        <v>1068</v>
      </c>
    </row>
    <row r="462" spans="3:37" x14ac:dyDescent="0.2">
      <c r="C462">
        <v>500000460</v>
      </c>
      <c r="E462" t="str">
        <f t="shared" si="34"/>
        <v>白澤  和広</v>
      </c>
      <c r="F462" t="str">
        <f t="shared" si="32"/>
        <v>ｼﾗｻﾜ ｶｽﾞﾋﾛ</v>
      </c>
      <c r="G462" t="str">
        <f t="shared" si="35"/>
        <v>SHIRASAWA Kazuhiro(87)</v>
      </c>
      <c r="H462">
        <f t="shared" si="33"/>
        <v>1</v>
      </c>
      <c r="I462">
        <v>50</v>
      </c>
      <c r="J462">
        <f>IF(AC462="","500001",VLOOKUP(AC462,[2]shozoku!$A:$B,2,0))</f>
        <v>500079</v>
      </c>
      <c r="K462" t="str">
        <f>IF(AD462="","",VLOOKUP(AD462,[2]種目コード!$A:$B,2,0)&amp;IF(AF462="",""," "&amp;"0"&amp;AE462&amp;AF462&amp;AG462))</f>
        <v>00260 0001230</v>
      </c>
      <c r="L462" t="str">
        <f>IF(AH462="","",VLOOKUP(AH462,[2]種目コード!$A:$B,2,0)&amp;IF(AJ462="",""," "&amp;"0"&amp;AI462&amp;AJ462&amp;AK462))</f>
        <v>00360 0002479</v>
      </c>
      <c r="O462" t="s">
        <v>3087</v>
      </c>
      <c r="P462" t="s">
        <v>3088</v>
      </c>
      <c r="Q462" t="s">
        <v>3089</v>
      </c>
      <c r="R462" t="s">
        <v>1121</v>
      </c>
      <c r="S462" t="s">
        <v>3090</v>
      </c>
      <c r="T462" t="s">
        <v>1123</v>
      </c>
      <c r="U462" t="s">
        <v>3091</v>
      </c>
      <c r="V462" t="s">
        <v>178</v>
      </c>
      <c r="W462" t="s">
        <v>1956</v>
      </c>
      <c r="X462" t="s">
        <v>322</v>
      </c>
      <c r="Y462" t="s">
        <v>648</v>
      </c>
      <c r="AA462">
        <v>33</v>
      </c>
      <c r="AB462" t="s">
        <v>1982</v>
      </c>
      <c r="AC462" t="s">
        <v>3092</v>
      </c>
      <c r="AD462" t="s">
        <v>209</v>
      </c>
      <c r="AE462" s="39" t="s">
        <v>210</v>
      </c>
      <c r="AF462" t="s">
        <v>181</v>
      </c>
      <c r="AG462" t="s">
        <v>598</v>
      </c>
      <c r="AH462" t="s">
        <v>286</v>
      </c>
      <c r="AI462" t="s">
        <v>187</v>
      </c>
      <c r="AJ462" t="s">
        <v>253</v>
      </c>
      <c r="AK462" t="s">
        <v>2525</v>
      </c>
    </row>
    <row r="463" spans="3:37" x14ac:dyDescent="0.2">
      <c r="C463">
        <v>500000461</v>
      </c>
      <c r="E463" t="str">
        <f t="shared" si="34"/>
        <v>有野  敏子</v>
      </c>
      <c r="F463" t="str">
        <f t="shared" si="32"/>
        <v>ｱﾘﾉ ﾄｼｺ</v>
      </c>
      <c r="G463" t="str">
        <f t="shared" si="35"/>
        <v>ARINO Toshiko(63)</v>
      </c>
      <c r="H463">
        <f t="shared" si="33"/>
        <v>2</v>
      </c>
      <c r="I463">
        <v>50</v>
      </c>
      <c r="J463">
        <f>IF(AC463="","500001",VLOOKUP(AC463,[2]shozoku!$A:$B,2,0))</f>
        <v>500080</v>
      </c>
      <c r="K463" t="str">
        <f>IF(AD463="","",VLOOKUP(AD463,[2]種目コード!$A:$B,2,0)&amp;IF(AF463="",""," "&amp;"0"&amp;AE463&amp;AF463&amp;AG463))</f>
        <v>00660 0024400</v>
      </c>
      <c r="L463" t="str">
        <f>IF(AH463="","",VLOOKUP(AH463,[2]種目コード!$A:$B,2,0)&amp;IF(AJ463="",""," "&amp;"0"&amp;AI463&amp;AJ463&amp;AK463))</f>
        <v/>
      </c>
      <c r="O463" t="s">
        <v>3093</v>
      </c>
      <c r="P463" t="s">
        <v>3094</v>
      </c>
      <c r="Q463" t="s">
        <v>3095</v>
      </c>
      <c r="R463" t="s">
        <v>3096</v>
      </c>
      <c r="S463" t="s">
        <v>3097</v>
      </c>
      <c r="T463" t="s">
        <v>3098</v>
      </c>
      <c r="U463" t="s">
        <v>3099</v>
      </c>
      <c r="V463" t="s">
        <v>433</v>
      </c>
      <c r="W463" t="s">
        <v>1065</v>
      </c>
      <c r="X463" t="s">
        <v>232</v>
      </c>
      <c r="Y463" t="s">
        <v>537</v>
      </c>
      <c r="AA463">
        <v>58</v>
      </c>
      <c r="AB463" t="s">
        <v>1982</v>
      </c>
      <c r="AC463" t="s">
        <v>3100</v>
      </c>
      <c r="AD463" t="s">
        <v>1222</v>
      </c>
      <c r="AE463" s="39" t="s">
        <v>425</v>
      </c>
      <c r="AF463" t="s">
        <v>2471</v>
      </c>
      <c r="AG463" t="s">
        <v>187</v>
      </c>
    </row>
    <row r="464" spans="3:37" x14ac:dyDescent="0.2">
      <c r="C464">
        <v>500000462</v>
      </c>
      <c r="E464" t="str">
        <f t="shared" si="34"/>
        <v>小林  圭太</v>
      </c>
      <c r="F464" t="str">
        <f t="shared" si="32"/>
        <v>ｺﾊﾞﾔｼ ｹｲﾀ</v>
      </c>
      <c r="G464" t="str">
        <f t="shared" si="35"/>
        <v>KOBAYASHI Keita(73)</v>
      </c>
      <c r="H464">
        <f t="shared" si="33"/>
        <v>1</v>
      </c>
      <c r="I464">
        <v>50</v>
      </c>
      <c r="J464">
        <f>IF(AC464="","500001",VLOOKUP(AC464,[2]shozoku!$A:$B,2,0))</f>
        <v>500081</v>
      </c>
      <c r="K464" t="str">
        <f>IF(AD464="","",VLOOKUP(AD464,[2]種目コード!$A:$B,2,0)&amp;IF(AF464="",""," "&amp;"0"&amp;AE464&amp;AF464&amp;AG464))</f>
        <v>00270 0001306</v>
      </c>
      <c r="L464" t="str">
        <f>IF(AH464="","",VLOOKUP(AH464,[2]種目コード!$A:$B,2,0)&amp;IF(AJ464="",""," "&amp;"0"&amp;AI464&amp;AJ464&amp;AK464))</f>
        <v/>
      </c>
      <c r="O464" t="s">
        <v>1439</v>
      </c>
      <c r="P464" t="s">
        <v>3101</v>
      </c>
      <c r="Q464" t="s">
        <v>1441</v>
      </c>
      <c r="R464" t="s">
        <v>3102</v>
      </c>
      <c r="S464" t="s">
        <v>1979</v>
      </c>
      <c r="T464" t="s">
        <v>3103</v>
      </c>
      <c r="U464" t="s">
        <v>3104</v>
      </c>
      <c r="V464" t="s">
        <v>178</v>
      </c>
      <c r="W464" t="s">
        <v>1918</v>
      </c>
      <c r="X464" t="s">
        <v>767</v>
      </c>
      <c r="Y464" t="s">
        <v>285</v>
      </c>
      <c r="AA464">
        <v>48</v>
      </c>
      <c r="AB464" t="s">
        <v>1982</v>
      </c>
      <c r="AC464" t="s">
        <v>3105</v>
      </c>
      <c r="AD464" t="s">
        <v>1007</v>
      </c>
      <c r="AE464" s="39" t="s">
        <v>210</v>
      </c>
      <c r="AF464" t="s">
        <v>497</v>
      </c>
      <c r="AG464" t="s">
        <v>284</v>
      </c>
    </row>
    <row r="465" spans="3:41" x14ac:dyDescent="0.2">
      <c r="C465">
        <v>500000463</v>
      </c>
      <c r="E465" t="str">
        <f t="shared" si="34"/>
        <v>武士  政伸(小6)</v>
      </c>
      <c r="F465" t="str">
        <f t="shared" si="32"/>
        <v>ﾀｹｼ ﾏｻﾉﾌﾞ</v>
      </c>
      <c r="G465" t="str">
        <f t="shared" si="35"/>
        <v>TAKESHI Masanobu(09)</v>
      </c>
      <c r="H465">
        <f t="shared" si="33"/>
        <v>1</v>
      </c>
      <c r="I465">
        <v>50</v>
      </c>
      <c r="J465">
        <f>IF(AC465="","500001",VLOOKUP(AC465,[2]shozoku!$A:$B,2,0))</f>
        <v>500082</v>
      </c>
      <c r="K465" t="str">
        <f>IF(AD465="","",VLOOKUP(AD465,[2]種目コード!$A:$B,2,0)&amp;IF(AF465="",""," "&amp;"0"&amp;AE465&amp;AF465&amp;AG465))</f>
        <v>00210 0001462</v>
      </c>
      <c r="L465" t="str">
        <f>IF(AH465="","",VLOOKUP(AH465,[2]種目コード!$A:$B,2,0)&amp;IF(AJ465="",""," "&amp;"0"&amp;AI465&amp;AJ465&amp;AK465))</f>
        <v>00610 0022850</v>
      </c>
      <c r="O465" t="s">
        <v>3106</v>
      </c>
      <c r="P465" t="s">
        <v>3107</v>
      </c>
      <c r="Q465" t="s">
        <v>3108</v>
      </c>
      <c r="R465" t="s">
        <v>3109</v>
      </c>
      <c r="S465" t="s">
        <v>3110</v>
      </c>
      <c r="T465" t="s">
        <v>3111</v>
      </c>
      <c r="U465" t="s">
        <v>508</v>
      </c>
      <c r="V465" t="s">
        <v>178</v>
      </c>
      <c r="W465" t="s">
        <v>573</v>
      </c>
      <c r="X465" t="s">
        <v>196</v>
      </c>
      <c r="Y465" t="s">
        <v>253</v>
      </c>
      <c r="Z465" t="s">
        <v>753</v>
      </c>
      <c r="AA465">
        <v>11</v>
      </c>
      <c r="AB465" t="s">
        <v>1982</v>
      </c>
      <c r="AC465" t="s">
        <v>3112</v>
      </c>
      <c r="AD465" t="s">
        <v>521</v>
      </c>
      <c r="AE465" s="39" t="s">
        <v>210</v>
      </c>
      <c r="AF465" t="s">
        <v>263</v>
      </c>
      <c r="AG465" t="s">
        <v>3113</v>
      </c>
      <c r="AH465" t="s">
        <v>512</v>
      </c>
      <c r="AI465" s="39" t="s">
        <v>425</v>
      </c>
      <c r="AJ465" t="s">
        <v>221</v>
      </c>
      <c r="AK465" t="s">
        <v>1068</v>
      </c>
      <c r="AL465" t="s">
        <v>513</v>
      </c>
      <c r="AM465" t="s">
        <v>3114</v>
      </c>
      <c r="AN465" t="s">
        <v>1512</v>
      </c>
      <c r="AO465" t="s">
        <v>1279</v>
      </c>
    </row>
    <row r="466" spans="3:41" x14ac:dyDescent="0.2">
      <c r="C466">
        <v>500000464</v>
      </c>
      <c r="E466" t="str">
        <f t="shared" si="34"/>
        <v>大場  純太(小6)</v>
      </c>
      <c r="F466" t="str">
        <f t="shared" si="32"/>
        <v>ｵｵﾊﾞ ｼﾞｭﾝﾀ</v>
      </c>
      <c r="G466" t="str">
        <f t="shared" si="35"/>
        <v>OBA Junta(09)</v>
      </c>
      <c r="H466">
        <f t="shared" si="33"/>
        <v>1</v>
      </c>
      <c r="I466">
        <v>50</v>
      </c>
      <c r="J466">
        <f>IF(AC466="","500001",VLOOKUP(AC466,[2]shozoku!$A:$B,2,0))</f>
        <v>500082</v>
      </c>
      <c r="K466" t="str">
        <f>IF(AD466="","",VLOOKUP(AD466,[2]種目コード!$A:$B,2,0)&amp;IF(AF466="",""," "&amp;"0"&amp;AE466&amp;AF466&amp;AG466))</f>
        <v>00210 0001375</v>
      </c>
      <c r="L466" t="str">
        <f>IF(AH466="","",VLOOKUP(AH466,[2]種目コード!$A:$B,2,0)&amp;IF(AJ466="",""," "&amp;"0"&amp;AI466&amp;AJ466&amp;AK466))</f>
        <v>07310 00420</v>
      </c>
      <c r="O466" t="s">
        <v>3115</v>
      </c>
      <c r="P466" t="s">
        <v>3116</v>
      </c>
      <c r="Q466" t="s">
        <v>3117</v>
      </c>
      <c r="R466" t="s">
        <v>3118</v>
      </c>
      <c r="S466" t="s">
        <v>3119</v>
      </c>
      <c r="T466" t="s">
        <v>3120</v>
      </c>
      <c r="U466" t="s">
        <v>508</v>
      </c>
      <c r="V466" t="s">
        <v>178</v>
      </c>
      <c r="W466" t="s">
        <v>573</v>
      </c>
      <c r="X466" t="s">
        <v>880</v>
      </c>
      <c r="Y466" t="s">
        <v>648</v>
      </c>
      <c r="Z466" t="s">
        <v>753</v>
      </c>
      <c r="AA466">
        <v>12</v>
      </c>
      <c r="AB466" t="s">
        <v>1982</v>
      </c>
      <c r="AC466" t="s">
        <v>3112</v>
      </c>
      <c r="AD466" t="s">
        <v>521</v>
      </c>
      <c r="AE466" s="39" t="s">
        <v>210</v>
      </c>
      <c r="AF466" t="s">
        <v>497</v>
      </c>
      <c r="AG466" t="s">
        <v>1214</v>
      </c>
      <c r="AH466" t="s">
        <v>717</v>
      </c>
      <c r="AJ466" s="39" t="s">
        <v>235</v>
      </c>
      <c r="AK466" t="s">
        <v>655</v>
      </c>
      <c r="AL466" t="s">
        <v>513</v>
      </c>
      <c r="AM466" t="s">
        <v>3114</v>
      </c>
      <c r="AN466" t="s">
        <v>1512</v>
      </c>
      <c r="AO466" t="s">
        <v>1279</v>
      </c>
    </row>
    <row r="467" spans="3:41" x14ac:dyDescent="0.2">
      <c r="C467">
        <v>500000465</v>
      </c>
      <c r="E467" t="str">
        <f t="shared" si="34"/>
        <v>小林  幹太(小6)</v>
      </c>
      <c r="F467" t="str">
        <f t="shared" si="32"/>
        <v>ｺﾊﾞﾔｼ ｶﾝﾀ</v>
      </c>
      <c r="G467" t="str">
        <f t="shared" si="35"/>
        <v>KOBAYASHI Kanta(09)</v>
      </c>
      <c r="H467">
        <f t="shared" si="33"/>
        <v>1</v>
      </c>
      <c r="I467">
        <v>50</v>
      </c>
      <c r="J467">
        <f>IF(AC467="","500001",VLOOKUP(AC467,[2]shozoku!$A:$B,2,0))</f>
        <v>500082</v>
      </c>
      <c r="K467" t="str">
        <f>IF(AD467="","",VLOOKUP(AD467,[2]種目コード!$A:$B,2,0)&amp;IF(AF467="",""," "&amp;"0"&amp;AE467&amp;AF467&amp;AG467))</f>
        <v>00210 0001489</v>
      </c>
      <c r="L467" t="str">
        <f>IF(AH467="","",VLOOKUP(AH467,[2]種目コード!$A:$B,2,0)&amp;IF(AJ467="",""," "&amp;"0"&amp;AI467&amp;AJ467&amp;AK467))</f>
        <v>00610 0023600</v>
      </c>
      <c r="O467" t="s">
        <v>1439</v>
      </c>
      <c r="P467" t="s">
        <v>2379</v>
      </c>
      <c r="Q467" t="s">
        <v>1441</v>
      </c>
      <c r="R467" t="s">
        <v>1293</v>
      </c>
      <c r="S467" t="s">
        <v>1979</v>
      </c>
      <c r="T467" t="s">
        <v>1295</v>
      </c>
      <c r="U467" t="s">
        <v>508</v>
      </c>
      <c r="V467" t="s">
        <v>178</v>
      </c>
      <c r="W467" t="s">
        <v>573</v>
      </c>
      <c r="X467" t="s">
        <v>880</v>
      </c>
      <c r="Y467" t="s">
        <v>186</v>
      </c>
      <c r="Z467" t="s">
        <v>753</v>
      </c>
      <c r="AA467">
        <v>12</v>
      </c>
      <c r="AB467" t="s">
        <v>1982</v>
      </c>
      <c r="AC467" t="s">
        <v>3112</v>
      </c>
      <c r="AD467" t="s">
        <v>521</v>
      </c>
      <c r="AE467" s="39" t="s">
        <v>210</v>
      </c>
      <c r="AF467" t="s">
        <v>263</v>
      </c>
      <c r="AG467" t="s">
        <v>588</v>
      </c>
      <c r="AH467" t="s">
        <v>512</v>
      </c>
      <c r="AI467" s="39" t="s">
        <v>425</v>
      </c>
      <c r="AJ467" t="s">
        <v>587</v>
      </c>
      <c r="AK467" t="s">
        <v>187</v>
      </c>
    </row>
    <row r="468" spans="3:41" x14ac:dyDescent="0.2">
      <c r="C468">
        <v>500000466</v>
      </c>
      <c r="E468" t="str">
        <f t="shared" si="34"/>
        <v>辻田  矩理(小6)</v>
      </c>
      <c r="F468" t="str">
        <f t="shared" si="32"/>
        <v>ﾂｼﾞﾀ ﾉﾘﾀｶ</v>
      </c>
      <c r="G468" t="str">
        <f t="shared" si="35"/>
        <v>TSUJITA Noritaka(09)</v>
      </c>
      <c r="H468">
        <f t="shared" si="33"/>
        <v>1</v>
      </c>
      <c r="I468">
        <v>50</v>
      </c>
      <c r="J468">
        <f>IF(AC468="","500001",VLOOKUP(AC468,[2]shozoku!$A:$B,2,0))</f>
        <v>500082</v>
      </c>
      <c r="K468" t="str">
        <f>IF(AD468="","",VLOOKUP(AD468,[2]種目コード!$A:$B,2,0)&amp;IF(AF468="",""," "&amp;"0"&amp;AE468&amp;AF468&amp;AG468))</f>
        <v>00210 0001385</v>
      </c>
      <c r="L468" t="str">
        <f>IF(AH468="","",VLOOKUP(AH468,[2]種目コード!$A:$B,2,0)&amp;IF(AJ468="",""," "&amp;"0"&amp;AI468&amp;AJ468&amp;AK468))</f>
        <v>07310 00465</v>
      </c>
      <c r="O468" t="s">
        <v>3121</v>
      </c>
      <c r="P468" t="s">
        <v>3122</v>
      </c>
      <c r="Q468" t="s">
        <v>3123</v>
      </c>
      <c r="R468" t="s">
        <v>3124</v>
      </c>
      <c r="S468" t="s">
        <v>3125</v>
      </c>
      <c r="T468" t="s">
        <v>3126</v>
      </c>
      <c r="U468" t="s">
        <v>508</v>
      </c>
      <c r="V468" t="s">
        <v>178</v>
      </c>
      <c r="W468" t="s">
        <v>573</v>
      </c>
      <c r="X468" t="s">
        <v>232</v>
      </c>
      <c r="Y468" t="s">
        <v>275</v>
      </c>
      <c r="Z468" t="s">
        <v>753</v>
      </c>
      <c r="AA468">
        <v>12</v>
      </c>
      <c r="AB468" t="s">
        <v>1982</v>
      </c>
      <c r="AC468" t="s">
        <v>3112</v>
      </c>
      <c r="AD468" t="s">
        <v>521</v>
      </c>
      <c r="AE468" s="39" t="s">
        <v>210</v>
      </c>
      <c r="AF468" t="s">
        <v>497</v>
      </c>
      <c r="AG468" t="s">
        <v>1399</v>
      </c>
      <c r="AH468" t="s">
        <v>717</v>
      </c>
      <c r="AJ468" s="39" t="s">
        <v>235</v>
      </c>
      <c r="AK468" t="s">
        <v>1202</v>
      </c>
      <c r="AL468" t="s">
        <v>513</v>
      </c>
      <c r="AM468" t="s">
        <v>3114</v>
      </c>
      <c r="AN468" t="s">
        <v>1512</v>
      </c>
      <c r="AO468" t="s">
        <v>1279</v>
      </c>
    </row>
    <row r="469" spans="3:41" x14ac:dyDescent="0.2">
      <c r="C469">
        <v>500000467</v>
      </c>
      <c r="E469" t="str">
        <f t="shared" si="34"/>
        <v>東海林  柚茉(小6)</v>
      </c>
      <c r="F469" t="str">
        <f t="shared" si="32"/>
        <v>ｼｮｳｼﾞ ﾕﾏ</v>
      </c>
      <c r="G469" t="str">
        <f t="shared" si="35"/>
        <v>SHOJI Yuma(10)</v>
      </c>
      <c r="H469">
        <f t="shared" si="33"/>
        <v>2</v>
      </c>
      <c r="I469">
        <v>50</v>
      </c>
      <c r="J469">
        <f>IF(AC469="","500001",VLOOKUP(AC469,[2]shozoku!$A:$B,2,0))</f>
        <v>500082</v>
      </c>
      <c r="K469" t="str">
        <f>IF(AD469="","",VLOOKUP(AD469,[2]種目コード!$A:$B,2,0)&amp;IF(AF469="",""," "&amp;"0"&amp;AE469&amp;AF469&amp;AG469))</f>
        <v>00210 0001466</v>
      </c>
      <c r="L469" t="str">
        <f>IF(AH469="","",VLOOKUP(AH469,[2]種目コード!$A:$B,2,0)&amp;IF(AJ469="",""," "&amp;"0"&amp;AI469&amp;AJ469&amp;AK469))</f>
        <v>00610 0024100</v>
      </c>
      <c r="O469" t="s">
        <v>3127</v>
      </c>
      <c r="P469" t="s">
        <v>3128</v>
      </c>
      <c r="Q469" t="s">
        <v>3129</v>
      </c>
      <c r="R469" t="s">
        <v>3130</v>
      </c>
      <c r="S469" t="s">
        <v>3131</v>
      </c>
      <c r="T469" t="s">
        <v>400</v>
      </c>
      <c r="U469" t="s">
        <v>508</v>
      </c>
      <c r="V469" t="s">
        <v>433</v>
      </c>
      <c r="W469" t="s">
        <v>714</v>
      </c>
      <c r="X469" t="s">
        <v>303</v>
      </c>
      <c r="Y469" t="s">
        <v>648</v>
      </c>
      <c r="Z469" t="s">
        <v>753</v>
      </c>
      <c r="AA469">
        <v>12</v>
      </c>
      <c r="AB469" t="s">
        <v>1982</v>
      </c>
      <c r="AC469" t="s">
        <v>3112</v>
      </c>
      <c r="AD469" t="s">
        <v>521</v>
      </c>
      <c r="AE469" s="39" t="s">
        <v>210</v>
      </c>
      <c r="AF469" t="s">
        <v>263</v>
      </c>
      <c r="AG469" t="s">
        <v>3132</v>
      </c>
      <c r="AH469" t="s">
        <v>512</v>
      </c>
      <c r="AI469" s="39" t="s">
        <v>425</v>
      </c>
      <c r="AJ469" t="s">
        <v>1991</v>
      </c>
      <c r="AK469" t="s">
        <v>187</v>
      </c>
      <c r="AL469" t="s">
        <v>513</v>
      </c>
      <c r="AM469" t="s">
        <v>3133</v>
      </c>
      <c r="AN469" t="s">
        <v>2483</v>
      </c>
      <c r="AO469" t="s">
        <v>1223</v>
      </c>
    </row>
    <row r="470" spans="3:41" x14ac:dyDescent="0.2">
      <c r="C470">
        <v>500000468</v>
      </c>
      <c r="E470" t="str">
        <f t="shared" si="34"/>
        <v>後藤  悠大(小6)</v>
      </c>
      <c r="F470" t="str">
        <f t="shared" si="32"/>
        <v>ｺﾞﾄｳ ﾕｳﾀﾞｲ</v>
      </c>
      <c r="G470" t="str">
        <f t="shared" si="35"/>
        <v>GOTO Yudai(09)</v>
      </c>
      <c r="H470">
        <f t="shared" si="33"/>
        <v>1</v>
      </c>
      <c r="I470">
        <v>50</v>
      </c>
      <c r="J470">
        <f>IF(AC470="","500001",VLOOKUP(AC470,[2]shozoku!$A:$B,2,0))</f>
        <v>500082</v>
      </c>
      <c r="K470" t="str">
        <f>IF(AD470="","",VLOOKUP(AD470,[2]種目コード!$A:$B,2,0)&amp;IF(AF470="",""," "&amp;"0"&amp;AE470&amp;AF470&amp;AG470))</f>
        <v>00210 0001404</v>
      </c>
      <c r="L470" t="str">
        <f>IF(AH470="","",VLOOKUP(AH470,[2]種目コード!$A:$B,2,0)&amp;IF(AJ470="",""," "&amp;"0"&amp;AI470&amp;AJ470&amp;AK470))</f>
        <v/>
      </c>
      <c r="O470" t="s">
        <v>3134</v>
      </c>
      <c r="P470" t="s">
        <v>3135</v>
      </c>
      <c r="Q470" t="s">
        <v>3136</v>
      </c>
      <c r="R470" t="s">
        <v>1703</v>
      </c>
      <c r="S470" t="s">
        <v>3137</v>
      </c>
      <c r="T470" t="s">
        <v>2937</v>
      </c>
      <c r="U470" t="s">
        <v>508</v>
      </c>
      <c r="V470" t="s">
        <v>178</v>
      </c>
      <c r="W470" t="s">
        <v>573</v>
      </c>
      <c r="X470" t="s">
        <v>275</v>
      </c>
      <c r="Y470" t="s">
        <v>221</v>
      </c>
      <c r="Z470" t="s">
        <v>753</v>
      </c>
      <c r="AA470">
        <v>12</v>
      </c>
      <c r="AB470" t="s">
        <v>1982</v>
      </c>
      <c r="AC470" t="s">
        <v>3112</v>
      </c>
      <c r="AD470" t="s">
        <v>521</v>
      </c>
      <c r="AE470" s="39" t="s">
        <v>210</v>
      </c>
      <c r="AF470" t="s">
        <v>263</v>
      </c>
      <c r="AG470" t="s">
        <v>791</v>
      </c>
      <c r="AL470" t="s">
        <v>513</v>
      </c>
      <c r="AM470" t="s">
        <v>3114</v>
      </c>
      <c r="AN470" t="s">
        <v>1512</v>
      </c>
      <c r="AO470" t="s">
        <v>1279</v>
      </c>
    </row>
    <row r="471" spans="3:41" x14ac:dyDescent="0.2">
      <c r="C471">
        <v>500000469</v>
      </c>
      <c r="E471" t="str">
        <f t="shared" si="34"/>
        <v>木嶋  涼巴(小6)</v>
      </c>
      <c r="F471" t="str">
        <f t="shared" si="32"/>
        <v>ｷｼﾞﾏ ｽｽﾞﾊ</v>
      </c>
      <c r="G471" t="str">
        <f t="shared" si="35"/>
        <v>KIJIMA Suzuha(09)</v>
      </c>
      <c r="H471">
        <f t="shared" si="33"/>
        <v>2</v>
      </c>
      <c r="I471">
        <v>50</v>
      </c>
      <c r="J471">
        <f>IF(AC471="","500001",VLOOKUP(AC471,[2]shozoku!$A:$B,2,0))</f>
        <v>500082</v>
      </c>
      <c r="K471" t="str">
        <f>IF(AD471="","",VLOOKUP(AD471,[2]種目コード!$A:$B,2,0)&amp;IF(AF471="",""," "&amp;"0"&amp;AE471&amp;AF471&amp;AG471))</f>
        <v>00210 0001490</v>
      </c>
      <c r="L471" t="str">
        <f>IF(AH471="","",VLOOKUP(AH471,[2]種目コード!$A:$B,2,0)&amp;IF(AJ471="",""," "&amp;"0"&amp;AI471&amp;AJ471&amp;AK471))</f>
        <v>00610 0030100</v>
      </c>
      <c r="O471" t="s">
        <v>3138</v>
      </c>
      <c r="P471" t="s">
        <v>3139</v>
      </c>
      <c r="Q471" t="s">
        <v>390</v>
      </c>
      <c r="R471" t="s">
        <v>3140</v>
      </c>
      <c r="S471" t="s">
        <v>392</v>
      </c>
      <c r="T471" t="s">
        <v>3141</v>
      </c>
      <c r="U471" t="s">
        <v>508</v>
      </c>
      <c r="V471" t="s">
        <v>433</v>
      </c>
      <c r="W471" t="s">
        <v>573</v>
      </c>
      <c r="X471" t="s">
        <v>585</v>
      </c>
      <c r="Y471" t="s">
        <v>537</v>
      </c>
      <c r="Z471" t="s">
        <v>753</v>
      </c>
      <c r="AA471">
        <v>11</v>
      </c>
      <c r="AB471" t="s">
        <v>1982</v>
      </c>
      <c r="AC471" t="s">
        <v>3112</v>
      </c>
      <c r="AD471" t="s">
        <v>521</v>
      </c>
      <c r="AE471" s="39" t="s">
        <v>210</v>
      </c>
      <c r="AF471" t="s">
        <v>263</v>
      </c>
      <c r="AG471" t="s">
        <v>985</v>
      </c>
      <c r="AH471" t="s">
        <v>512</v>
      </c>
      <c r="AI471" s="39" t="s">
        <v>449</v>
      </c>
      <c r="AJ471" t="s">
        <v>303</v>
      </c>
      <c r="AK471" t="s">
        <v>187</v>
      </c>
      <c r="AL471" t="s">
        <v>513</v>
      </c>
      <c r="AM471" t="s">
        <v>3133</v>
      </c>
      <c r="AN471" t="s">
        <v>2483</v>
      </c>
      <c r="AO471" t="s">
        <v>1223</v>
      </c>
    </row>
    <row r="472" spans="3:41" x14ac:dyDescent="0.2">
      <c r="C472">
        <v>500000470</v>
      </c>
      <c r="E472" t="str">
        <f t="shared" si="34"/>
        <v>谷川  月渚(小6)</v>
      </c>
      <c r="F472" t="str">
        <f t="shared" si="32"/>
        <v>ﾀﾆｶﾜ ﾙﾅ</v>
      </c>
      <c r="G472" t="str">
        <f t="shared" si="35"/>
        <v>TANIKAWA Runa(09)</v>
      </c>
      <c r="H472">
        <f t="shared" si="33"/>
        <v>2</v>
      </c>
      <c r="I472">
        <v>50</v>
      </c>
      <c r="J472">
        <f>IF(AC472="","500001",VLOOKUP(AC472,[2]shozoku!$A:$B,2,0))</f>
        <v>500082</v>
      </c>
      <c r="K472" t="str">
        <f>IF(AD472="","",VLOOKUP(AD472,[2]種目コード!$A:$B,2,0)&amp;IF(AF472="",""," "&amp;"0"&amp;AE472&amp;AF472&amp;AG472))</f>
        <v>00610 0024379</v>
      </c>
      <c r="L472" t="str">
        <f>IF(AH472="","",VLOOKUP(AH472,[2]種目コード!$A:$B,2,0)&amp;IF(AJ472="",""," "&amp;"0"&amp;AI472&amp;AJ472&amp;AK472))</f>
        <v/>
      </c>
      <c r="O472" t="s">
        <v>3142</v>
      </c>
      <c r="P472" t="s">
        <v>3143</v>
      </c>
      <c r="Q472" t="s">
        <v>3144</v>
      </c>
      <c r="R472" t="s">
        <v>437</v>
      </c>
      <c r="S472" t="s">
        <v>3145</v>
      </c>
      <c r="T472" t="s">
        <v>439</v>
      </c>
      <c r="U472" t="s">
        <v>508</v>
      </c>
      <c r="V472" t="s">
        <v>433</v>
      </c>
      <c r="W472" t="s">
        <v>573</v>
      </c>
      <c r="X472" t="s">
        <v>585</v>
      </c>
      <c r="Y472" t="s">
        <v>304</v>
      </c>
      <c r="Z472" t="s">
        <v>753</v>
      </c>
      <c r="AA472">
        <v>11</v>
      </c>
      <c r="AB472" t="s">
        <v>1982</v>
      </c>
      <c r="AC472" t="s">
        <v>3112</v>
      </c>
      <c r="AD472" t="s">
        <v>512</v>
      </c>
      <c r="AE472" s="39" t="s">
        <v>425</v>
      </c>
      <c r="AF472" t="s">
        <v>266</v>
      </c>
      <c r="AG472" t="s">
        <v>2525</v>
      </c>
      <c r="AL472" t="s">
        <v>513</v>
      </c>
      <c r="AM472" t="s">
        <v>3133</v>
      </c>
      <c r="AN472" t="s">
        <v>2483</v>
      </c>
      <c r="AO472" t="s">
        <v>1223</v>
      </c>
    </row>
    <row r="473" spans="3:41" x14ac:dyDescent="0.2">
      <c r="C473">
        <v>500000471</v>
      </c>
      <c r="E473" t="str">
        <f t="shared" si="34"/>
        <v>宮口  唯(小6)</v>
      </c>
      <c r="F473" t="str">
        <f t="shared" si="32"/>
        <v>ﾐﾔｸﾞﾁ ﾕｲ</v>
      </c>
      <c r="G473" t="str">
        <f t="shared" si="35"/>
        <v>MIYAGUCHI Yui(09)</v>
      </c>
      <c r="H473">
        <f t="shared" si="33"/>
        <v>2</v>
      </c>
      <c r="I473">
        <v>50</v>
      </c>
      <c r="J473">
        <f>IF(AC473="","500001",VLOOKUP(AC473,[2]shozoku!$A:$B,2,0))</f>
        <v>500082</v>
      </c>
      <c r="K473" t="str">
        <f>IF(AD473="","",VLOOKUP(AD473,[2]種目コード!$A:$B,2,0)&amp;IF(AF473="",""," "&amp;"0"&amp;AE473&amp;AF473&amp;AG473))</f>
        <v>00610 0024994</v>
      </c>
      <c r="L473" t="str">
        <f>IF(AH473="","",VLOOKUP(AH473,[2]種目コード!$A:$B,2,0)&amp;IF(AJ473="",""," "&amp;"0"&amp;AI473&amp;AJ473&amp;AK473))</f>
        <v/>
      </c>
      <c r="O473" t="s">
        <v>3146</v>
      </c>
      <c r="P473" t="s">
        <v>3147</v>
      </c>
      <c r="Q473" t="s">
        <v>3148</v>
      </c>
      <c r="R473" t="s">
        <v>517</v>
      </c>
      <c r="S473" t="s">
        <v>3149</v>
      </c>
      <c r="T473" t="s">
        <v>2421</v>
      </c>
      <c r="U473" t="s">
        <v>508</v>
      </c>
      <c r="V473" t="s">
        <v>433</v>
      </c>
      <c r="W473" t="s">
        <v>573</v>
      </c>
      <c r="X473" t="s">
        <v>322</v>
      </c>
      <c r="Y473" t="s">
        <v>236</v>
      </c>
      <c r="Z473" t="s">
        <v>753</v>
      </c>
      <c r="AA473">
        <v>11</v>
      </c>
      <c r="AB473" t="s">
        <v>1982</v>
      </c>
      <c r="AC473" t="s">
        <v>3112</v>
      </c>
      <c r="AD473" t="s">
        <v>512</v>
      </c>
      <c r="AE473" s="39" t="s">
        <v>425</v>
      </c>
      <c r="AF473" t="s">
        <v>1422</v>
      </c>
      <c r="AG473" t="s">
        <v>1428</v>
      </c>
      <c r="AL473" t="s">
        <v>513</v>
      </c>
      <c r="AM473" t="s">
        <v>3133</v>
      </c>
      <c r="AN473" t="s">
        <v>2483</v>
      </c>
      <c r="AO473" t="s">
        <v>1223</v>
      </c>
    </row>
    <row r="474" spans="3:41" x14ac:dyDescent="0.2">
      <c r="C474">
        <v>500000472</v>
      </c>
      <c r="E474" t="str">
        <f t="shared" si="34"/>
        <v>小杉  野乃香(小6)</v>
      </c>
      <c r="F474" t="str">
        <f t="shared" si="32"/>
        <v>ｺｽｷﾞ ﾉﾉｶ</v>
      </c>
      <c r="G474" t="str">
        <f t="shared" si="35"/>
        <v>KOSUGI Nonoka(09)</v>
      </c>
      <c r="H474">
        <f t="shared" si="33"/>
        <v>2</v>
      </c>
      <c r="I474">
        <v>50</v>
      </c>
      <c r="J474">
        <f>IF(AC474="","500001",VLOOKUP(AC474,[2]shozoku!$A:$B,2,0))</f>
        <v>500082</v>
      </c>
      <c r="K474" t="str">
        <f>IF(AD474="","",VLOOKUP(AD474,[2]種目コード!$A:$B,2,0)&amp;IF(AF474="",""," "&amp;"0"&amp;AE474&amp;AF474&amp;AG474))</f>
        <v>00210 0001473</v>
      </c>
      <c r="L474" t="str">
        <f>IF(AH474="","",VLOOKUP(AH474,[2]種目コード!$A:$B,2,0)&amp;IF(AJ474="",""," "&amp;"0"&amp;AI474&amp;AJ474&amp;AK474))</f>
        <v>00610 0024400</v>
      </c>
      <c r="O474" t="s">
        <v>3150</v>
      </c>
      <c r="P474" t="s">
        <v>3151</v>
      </c>
      <c r="Q474" t="s">
        <v>2843</v>
      </c>
      <c r="R474" t="s">
        <v>3152</v>
      </c>
      <c r="S474" t="s">
        <v>3153</v>
      </c>
      <c r="T474" t="s">
        <v>3154</v>
      </c>
      <c r="U474" t="s">
        <v>508</v>
      </c>
      <c r="V474" t="s">
        <v>433</v>
      </c>
      <c r="W474" t="s">
        <v>573</v>
      </c>
      <c r="X474" t="s">
        <v>232</v>
      </c>
      <c r="Y474" t="s">
        <v>499</v>
      </c>
      <c r="Z474" t="s">
        <v>753</v>
      </c>
      <c r="AA474">
        <v>12</v>
      </c>
      <c r="AB474" t="s">
        <v>1982</v>
      </c>
      <c r="AC474" t="s">
        <v>3112</v>
      </c>
      <c r="AD474" t="s">
        <v>521</v>
      </c>
      <c r="AE474" s="39" t="s">
        <v>210</v>
      </c>
      <c r="AF474" t="s">
        <v>263</v>
      </c>
      <c r="AG474" t="s">
        <v>313</v>
      </c>
      <c r="AH474" t="s">
        <v>512</v>
      </c>
      <c r="AI474" s="39" t="s">
        <v>425</v>
      </c>
      <c r="AJ474" t="s">
        <v>2471</v>
      </c>
      <c r="AK474" t="s">
        <v>187</v>
      </c>
      <c r="AL474" t="s">
        <v>513</v>
      </c>
      <c r="AM474" t="s">
        <v>3133</v>
      </c>
      <c r="AN474" t="s">
        <v>2483</v>
      </c>
      <c r="AO474" t="s">
        <v>1223</v>
      </c>
    </row>
    <row r="475" spans="3:41" x14ac:dyDescent="0.2">
      <c r="C475">
        <v>500000473</v>
      </c>
      <c r="E475" t="str">
        <f t="shared" si="34"/>
        <v>ﾄﾞﾐﾝ  ﾆｬｯﾄ(小6)</v>
      </c>
      <c r="F475" t="str">
        <f t="shared" si="32"/>
        <v>ﾄﾞﾐﾝ ﾆｬｯﾄ</v>
      </c>
      <c r="G475" t="str">
        <f t="shared" si="35"/>
        <v>DOMIN Nyatto(09)</v>
      </c>
      <c r="H475">
        <f t="shared" si="33"/>
        <v>1</v>
      </c>
      <c r="I475">
        <v>50</v>
      </c>
      <c r="J475">
        <f>IF(AC475="","500001",VLOOKUP(AC475,[2]shozoku!$A:$B,2,0))</f>
        <v>500082</v>
      </c>
      <c r="K475" t="str">
        <f>IF(AD475="","",VLOOKUP(AD475,[2]種目コード!$A:$B,2,0)&amp;IF(AF475="",""," "&amp;"0"&amp;AE475&amp;AF475&amp;AG475))</f>
        <v>07310</v>
      </c>
      <c r="L475" t="str">
        <f>IF(AH475="","",VLOOKUP(AH475,[2]種目コード!$A:$B,2,0)&amp;IF(AJ475="",""," "&amp;"0"&amp;AI475&amp;AJ475&amp;AK475))</f>
        <v/>
      </c>
      <c r="O475" t="s">
        <v>3155</v>
      </c>
      <c r="P475" t="s">
        <v>3156</v>
      </c>
      <c r="Q475" t="s">
        <v>3157</v>
      </c>
      <c r="R475" t="s">
        <v>3158</v>
      </c>
      <c r="S475" t="s">
        <v>3159</v>
      </c>
      <c r="T475" t="s">
        <v>3160</v>
      </c>
      <c r="U475" t="s">
        <v>508</v>
      </c>
      <c r="V475" t="s">
        <v>178</v>
      </c>
      <c r="W475" t="s">
        <v>573</v>
      </c>
      <c r="X475" t="s">
        <v>232</v>
      </c>
      <c r="Y475" t="s">
        <v>253</v>
      </c>
      <c r="Z475" t="s">
        <v>753</v>
      </c>
      <c r="AA475">
        <v>11</v>
      </c>
      <c r="AB475" t="s">
        <v>1982</v>
      </c>
      <c r="AC475" t="s">
        <v>3112</v>
      </c>
      <c r="AD475" t="s">
        <v>717</v>
      </c>
      <c r="AL475" t="s">
        <v>513</v>
      </c>
      <c r="AM475" t="s">
        <v>3114</v>
      </c>
      <c r="AN475" t="s">
        <v>1512</v>
      </c>
      <c r="AO475" t="s">
        <v>1279</v>
      </c>
    </row>
    <row r="476" spans="3:41" x14ac:dyDescent="0.2">
      <c r="C476">
        <v>500000474</v>
      </c>
      <c r="E476" t="str">
        <f t="shared" si="34"/>
        <v>岡田  大空(小5)</v>
      </c>
      <c r="F476" t="str">
        <f t="shared" si="32"/>
        <v>ｵｶﾀﾞ ｿﾗ</v>
      </c>
      <c r="G476" t="str">
        <f t="shared" si="35"/>
        <v>OKADA Sora(10)</v>
      </c>
      <c r="H476">
        <f t="shared" si="33"/>
        <v>1</v>
      </c>
      <c r="I476">
        <v>50</v>
      </c>
      <c r="J476">
        <f>IF(AC476="","500001",VLOOKUP(AC476,[2]shozoku!$A:$B,2,0))</f>
        <v>500082</v>
      </c>
      <c r="K476" t="str">
        <f>IF(AD476="","",VLOOKUP(AD476,[2]種目コード!$A:$B,2,0)&amp;IF(AF476="",""," "&amp;"0"&amp;AE476&amp;AF476&amp;AG476))</f>
        <v>00210 0001727</v>
      </c>
      <c r="L476" t="str">
        <f>IF(AH476="","",VLOOKUP(AH476,[2]種目コード!$A:$B,2,0)&amp;IF(AJ476="",""," "&amp;"0"&amp;AI476&amp;AJ476&amp;AK476))</f>
        <v>07310 00299</v>
      </c>
      <c r="O476" t="s">
        <v>957</v>
      </c>
      <c r="P476" t="s">
        <v>3161</v>
      </c>
      <c r="Q476" t="s">
        <v>959</v>
      </c>
      <c r="R476" t="s">
        <v>3162</v>
      </c>
      <c r="S476" t="s">
        <v>3163</v>
      </c>
      <c r="T476" t="s">
        <v>3164</v>
      </c>
      <c r="U476" t="s">
        <v>508</v>
      </c>
      <c r="V476" t="s">
        <v>178</v>
      </c>
      <c r="W476" t="s">
        <v>714</v>
      </c>
      <c r="X476" t="s">
        <v>275</v>
      </c>
      <c r="Y476" t="s">
        <v>537</v>
      </c>
      <c r="Z476" t="s">
        <v>716</v>
      </c>
      <c r="AA476">
        <v>11</v>
      </c>
      <c r="AB476" t="s">
        <v>1982</v>
      </c>
      <c r="AC476" t="s">
        <v>3112</v>
      </c>
      <c r="AD476" t="s">
        <v>521</v>
      </c>
      <c r="AE476" s="39" t="s">
        <v>210</v>
      </c>
      <c r="AF476" t="s">
        <v>730</v>
      </c>
      <c r="AG476" t="s">
        <v>542</v>
      </c>
      <c r="AH476" t="s">
        <v>717</v>
      </c>
      <c r="AJ476" s="39" t="s">
        <v>425</v>
      </c>
      <c r="AK476" t="s">
        <v>2511</v>
      </c>
      <c r="AL476" t="s">
        <v>513</v>
      </c>
      <c r="AM476" t="s">
        <v>3114</v>
      </c>
      <c r="AN476" t="s">
        <v>1512</v>
      </c>
      <c r="AO476" t="s">
        <v>1279</v>
      </c>
    </row>
    <row r="477" spans="3:41" x14ac:dyDescent="0.2">
      <c r="C477">
        <v>500000475</v>
      </c>
      <c r="E477" t="str">
        <f t="shared" si="34"/>
        <v>小杉  瑠々果(小5)</v>
      </c>
      <c r="F477" t="str">
        <f t="shared" ref="F477:F540" si="36">ASC(Q477&amp;" "&amp;R477)</f>
        <v>ｺｽｷﾞ ﾙﾙｶ</v>
      </c>
      <c r="G477" t="str">
        <f t="shared" si="35"/>
        <v>KOSUGI Ruruka(10)</v>
      </c>
      <c r="H477">
        <f t="shared" ref="H477:H540" si="37">IF(V477="男",1,2)</f>
        <v>2</v>
      </c>
      <c r="I477">
        <v>50</v>
      </c>
      <c r="J477">
        <f>IF(AC477="","500001",VLOOKUP(AC477,[2]shozoku!$A:$B,2,0))</f>
        <v>500082</v>
      </c>
      <c r="K477" t="str">
        <f>IF(AD477="","",VLOOKUP(AD477,[2]種目コード!$A:$B,2,0)&amp;IF(AF477="",""," "&amp;"0"&amp;AE477&amp;AF477&amp;AG477))</f>
        <v>00210 0001583</v>
      </c>
      <c r="L477" t="str">
        <f>IF(AH477="","",VLOOKUP(AH477,[2]種目コード!$A:$B,2,0)&amp;IF(AJ477="",""," "&amp;"0"&amp;AI477&amp;AJ477&amp;AK477))</f>
        <v>00610 0025900</v>
      </c>
      <c r="O477" t="s">
        <v>3150</v>
      </c>
      <c r="P477" t="s">
        <v>3165</v>
      </c>
      <c r="Q477" t="s">
        <v>2843</v>
      </c>
      <c r="R477" t="s">
        <v>3166</v>
      </c>
      <c r="S477" t="s">
        <v>3153</v>
      </c>
      <c r="T477" t="s">
        <v>3167</v>
      </c>
      <c r="U477" t="s">
        <v>508</v>
      </c>
      <c r="V477" t="s">
        <v>433</v>
      </c>
      <c r="W477" t="s">
        <v>714</v>
      </c>
      <c r="X477" t="s">
        <v>232</v>
      </c>
      <c r="Y477" t="s">
        <v>598</v>
      </c>
      <c r="Z477" t="s">
        <v>716</v>
      </c>
      <c r="AA477">
        <v>10</v>
      </c>
      <c r="AB477" t="s">
        <v>1982</v>
      </c>
      <c r="AC477" t="s">
        <v>3112</v>
      </c>
      <c r="AD477" t="s">
        <v>521</v>
      </c>
      <c r="AE477" s="39" t="s">
        <v>210</v>
      </c>
      <c r="AF477" t="s">
        <v>560</v>
      </c>
      <c r="AG477" t="s">
        <v>3168</v>
      </c>
      <c r="AH477" t="s">
        <v>512</v>
      </c>
      <c r="AI477" s="39" t="s">
        <v>425</v>
      </c>
      <c r="AJ477" t="s">
        <v>1052</v>
      </c>
      <c r="AK477" t="s">
        <v>187</v>
      </c>
      <c r="AL477" t="s">
        <v>513</v>
      </c>
      <c r="AM477" t="s">
        <v>3133</v>
      </c>
      <c r="AN477" t="s">
        <v>2483</v>
      </c>
      <c r="AO477" t="s">
        <v>1223</v>
      </c>
    </row>
    <row r="478" spans="3:41" x14ac:dyDescent="0.2">
      <c r="C478">
        <v>500000476</v>
      </c>
      <c r="E478" t="str">
        <f t="shared" si="34"/>
        <v>松田  紗也加(小4)</v>
      </c>
      <c r="F478" t="str">
        <f t="shared" si="36"/>
        <v>ﾏﾂﾀﾞ ｻﾔｶ</v>
      </c>
      <c r="G478" t="str">
        <f t="shared" si="35"/>
        <v>MATSUDA Sayaka(11)</v>
      </c>
      <c r="H478">
        <f t="shared" si="37"/>
        <v>2</v>
      </c>
      <c r="I478">
        <v>50</v>
      </c>
      <c r="J478">
        <f>IF(AC478="","500001",VLOOKUP(AC478,[2]shozoku!$A:$B,2,0))</f>
        <v>500082</v>
      </c>
      <c r="K478" t="str">
        <f>IF(AD478="","",VLOOKUP(AD478,[2]種目コード!$A:$B,2,0)&amp;IF(AF478="",""," "&amp;"0"&amp;AE478&amp;AF478&amp;AG478))</f>
        <v>00210 0001638</v>
      </c>
      <c r="L478" t="str">
        <f>IF(AH478="","",VLOOKUP(AH478,[2]種目コード!$A:$B,2,0)&amp;IF(AJ478="",""," "&amp;"0"&amp;AI478&amp;AJ478&amp;AK478))</f>
        <v>07310 00338</v>
      </c>
      <c r="O478" t="s">
        <v>2244</v>
      </c>
      <c r="P478" t="s">
        <v>3169</v>
      </c>
      <c r="Q478" t="s">
        <v>2246</v>
      </c>
      <c r="R478" t="s">
        <v>3170</v>
      </c>
      <c r="S478" t="s">
        <v>3171</v>
      </c>
      <c r="T478" t="s">
        <v>3172</v>
      </c>
      <c r="U478" t="s">
        <v>508</v>
      </c>
      <c r="V478" t="s">
        <v>433</v>
      </c>
      <c r="W478" t="s">
        <v>509</v>
      </c>
      <c r="X478" t="s">
        <v>275</v>
      </c>
      <c r="Y478" t="s">
        <v>285</v>
      </c>
      <c r="Z478" t="s">
        <v>510</v>
      </c>
      <c r="AA478">
        <v>10</v>
      </c>
      <c r="AB478" t="s">
        <v>1982</v>
      </c>
      <c r="AC478" t="s">
        <v>3112</v>
      </c>
      <c r="AD478" t="s">
        <v>521</v>
      </c>
      <c r="AE478" s="39" t="s">
        <v>210</v>
      </c>
      <c r="AF478" t="s">
        <v>285</v>
      </c>
      <c r="AG478" t="s">
        <v>1414</v>
      </c>
      <c r="AH478" t="s">
        <v>717</v>
      </c>
      <c r="AJ478" s="39" t="s">
        <v>449</v>
      </c>
      <c r="AK478" t="s">
        <v>1414</v>
      </c>
    </row>
    <row r="479" spans="3:41" x14ac:dyDescent="0.2">
      <c r="C479">
        <v>500000477</v>
      </c>
      <c r="E479" t="str">
        <f t="shared" si="34"/>
        <v>野口  叶太(小4)</v>
      </c>
      <c r="F479" t="str">
        <f t="shared" si="36"/>
        <v>ﾉｸﾞﾁ ｶﾅﾀ</v>
      </c>
      <c r="G479" t="str">
        <f t="shared" si="35"/>
        <v>NOGUCHI Kanata(11)</v>
      </c>
      <c r="H479">
        <f t="shared" si="37"/>
        <v>1</v>
      </c>
      <c r="I479">
        <v>50</v>
      </c>
      <c r="J479">
        <f>IF(AC479="","500001",VLOOKUP(AC479,[2]shozoku!$A:$B,2,0))</f>
        <v>500082</v>
      </c>
      <c r="K479" t="str">
        <f>IF(AD479="","",VLOOKUP(AD479,[2]種目コード!$A:$B,2,0)&amp;IF(AF479="",""," "&amp;"0"&amp;AE479&amp;AF479&amp;AG479))</f>
        <v>00210 0001761</v>
      </c>
      <c r="L479" t="str">
        <f>IF(AH479="","",VLOOKUP(AH479,[2]種目コード!$A:$B,2,0)&amp;IF(AJ479="",""," "&amp;"0"&amp;AI479&amp;AJ479&amp;AK479))</f>
        <v>00610 0030300</v>
      </c>
      <c r="O479" t="s">
        <v>3173</v>
      </c>
      <c r="P479" t="s">
        <v>3174</v>
      </c>
      <c r="Q479" t="s">
        <v>3175</v>
      </c>
      <c r="R479" t="s">
        <v>3176</v>
      </c>
      <c r="S479" t="s">
        <v>3177</v>
      </c>
      <c r="T479" t="s">
        <v>3178</v>
      </c>
      <c r="U479" t="s">
        <v>508</v>
      </c>
      <c r="V479" t="s">
        <v>178</v>
      </c>
      <c r="W479" t="s">
        <v>509</v>
      </c>
      <c r="X479" t="s">
        <v>322</v>
      </c>
      <c r="Y479" t="s">
        <v>232</v>
      </c>
      <c r="Z479" t="s">
        <v>510</v>
      </c>
      <c r="AA479">
        <v>9</v>
      </c>
      <c r="AB479" t="s">
        <v>1982</v>
      </c>
      <c r="AC479" t="s">
        <v>3112</v>
      </c>
      <c r="AD479" t="s">
        <v>521</v>
      </c>
      <c r="AE479" s="39" t="s">
        <v>210</v>
      </c>
      <c r="AF479" t="s">
        <v>730</v>
      </c>
      <c r="AG479" t="s">
        <v>909</v>
      </c>
      <c r="AH479" t="s">
        <v>512</v>
      </c>
      <c r="AI479" s="39" t="s">
        <v>449</v>
      </c>
      <c r="AJ479" t="s">
        <v>295</v>
      </c>
      <c r="AK479" t="s">
        <v>187</v>
      </c>
    </row>
    <row r="480" spans="3:41" x14ac:dyDescent="0.2">
      <c r="C480">
        <v>500000478</v>
      </c>
      <c r="E480" t="str">
        <f t="shared" si="34"/>
        <v>ﾄﾞﾐﾝ  ﾋｪｳ(小4)</v>
      </c>
      <c r="F480" t="str">
        <f t="shared" si="36"/>
        <v>ﾄﾞﾐﾝ ﾋｪｳ</v>
      </c>
      <c r="G480" t="str">
        <f t="shared" si="35"/>
        <v>DOMIN Hleu(11)</v>
      </c>
      <c r="H480">
        <f t="shared" si="37"/>
        <v>1</v>
      </c>
      <c r="I480">
        <v>50</v>
      </c>
      <c r="J480">
        <f>IF(AC480="","500001",VLOOKUP(AC480,[2]shozoku!$A:$B,2,0))</f>
        <v>500082</v>
      </c>
      <c r="K480" t="str">
        <f>IF(AD480="","",VLOOKUP(AD480,[2]種目コード!$A:$B,2,0)&amp;IF(AF480="",""," "&amp;"0"&amp;AE480&amp;AF480&amp;AG480))</f>
        <v>00610 0032100</v>
      </c>
      <c r="L480" t="str">
        <f>IF(AH480="","",VLOOKUP(AH480,[2]種目コード!$A:$B,2,0)&amp;IF(AJ480="",""," "&amp;"0"&amp;AI480&amp;AJ480&amp;AK480))</f>
        <v>07310</v>
      </c>
      <c r="O480" t="s">
        <v>3155</v>
      </c>
      <c r="P480" t="s">
        <v>3179</v>
      </c>
      <c r="Q480" t="s">
        <v>3157</v>
      </c>
      <c r="R480" t="s">
        <v>3180</v>
      </c>
      <c r="S480" t="s">
        <v>3159</v>
      </c>
      <c r="T480" t="s">
        <v>3181</v>
      </c>
      <c r="U480" t="s">
        <v>508</v>
      </c>
      <c r="V480" t="s">
        <v>178</v>
      </c>
      <c r="W480" t="s">
        <v>509</v>
      </c>
      <c r="X480" t="s">
        <v>181</v>
      </c>
      <c r="Y480" t="s">
        <v>598</v>
      </c>
      <c r="Z480" t="s">
        <v>510</v>
      </c>
      <c r="AA480">
        <v>9</v>
      </c>
      <c r="AB480" t="s">
        <v>1982</v>
      </c>
      <c r="AC480" t="s">
        <v>3112</v>
      </c>
      <c r="AD480" t="s">
        <v>512</v>
      </c>
      <c r="AE480" s="39" t="s">
        <v>449</v>
      </c>
      <c r="AF480" t="s">
        <v>304</v>
      </c>
      <c r="AG480" t="s">
        <v>187</v>
      </c>
      <c r="AH480" t="s">
        <v>717</v>
      </c>
    </row>
    <row r="481" spans="3:37" x14ac:dyDescent="0.2">
      <c r="C481">
        <v>500000479</v>
      </c>
      <c r="E481" t="str">
        <f t="shared" si="34"/>
        <v>小林  菜々花(小2)</v>
      </c>
      <c r="F481" t="str">
        <f t="shared" si="36"/>
        <v>ｺﾊﾞﾔｼ ﾅﾅｶ</v>
      </c>
      <c r="G481" t="str">
        <f t="shared" si="35"/>
        <v>KOBAYASHI Nanaka(13)</v>
      </c>
      <c r="H481">
        <f t="shared" si="37"/>
        <v>2</v>
      </c>
      <c r="I481">
        <v>50</v>
      </c>
      <c r="J481">
        <f>IF(AC481="","500001",VLOOKUP(AC481,[2]shozoku!$A:$B,2,0))</f>
        <v>500082</v>
      </c>
      <c r="K481" t="str">
        <f>IF(AD481="","",VLOOKUP(AD481,[2]種目コード!$A:$B,2,0)&amp;IF(AF481="",""," "&amp;"0"&amp;AE481&amp;AF481&amp;AG481))</f>
        <v>00100</v>
      </c>
      <c r="L481" t="str">
        <f>IF(AH481="","",VLOOKUP(AH481,[2]種目コード!$A:$B,2,0)&amp;IF(AJ481="",""," "&amp;"0"&amp;AI481&amp;AJ481&amp;AK481))</f>
        <v/>
      </c>
      <c r="O481" t="s">
        <v>1439</v>
      </c>
      <c r="P481" t="s">
        <v>3182</v>
      </c>
      <c r="Q481" t="s">
        <v>1441</v>
      </c>
      <c r="R481" t="s">
        <v>2400</v>
      </c>
      <c r="S481" t="s">
        <v>1979</v>
      </c>
      <c r="T481" t="s">
        <v>2402</v>
      </c>
      <c r="U481" t="s">
        <v>508</v>
      </c>
      <c r="V481" t="s">
        <v>433</v>
      </c>
      <c r="W481" t="s">
        <v>541</v>
      </c>
      <c r="X481" t="s">
        <v>880</v>
      </c>
      <c r="Y481" t="s">
        <v>303</v>
      </c>
      <c r="Z481" t="s">
        <v>543</v>
      </c>
      <c r="AA481">
        <v>8</v>
      </c>
      <c r="AB481" t="s">
        <v>1982</v>
      </c>
      <c r="AC481" t="s">
        <v>3112</v>
      </c>
      <c r="AD481" t="s">
        <v>0</v>
      </c>
    </row>
    <row r="482" spans="3:37" x14ac:dyDescent="0.2">
      <c r="C482">
        <v>500000480</v>
      </c>
      <c r="E482" t="str">
        <f t="shared" si="34"/>
        <v>支倉  雄大(小2)</v>
      </c>
      <c r="F482" t="str">
        <f t="shared" si="36"/>
        <v>ﾊｾｸﾗ ﾕｳﾀﾞｲ</v>
      </c>
      <c r="G482" t="str">
        <f t="shared" si="35"/>
        <v>HASEKURA Yudai(13)</v>
      </c>
      <c r="H482">
        <f t="shared" si="37"/>
        <v>1</v>
      </c>
      <c r="I482">
        <v>50</v>
      </c>
      <c r="J482">
        <f>IF(AC482="","500001",VLOOKUP(AC482,[2]shozoku!$A:$B,2,0))</f>
        <v>500082</v>
      </c>
      <c r="K482" t="str">
        <f>IF(AD482="","",VLOOKUP(AD482,[2]種目コード!$A:$B,2,0)&amp;IF(AF482="",""," "&amp;"0"&amp;AE482&amp;AF482&amp;AG482))</f>
        <v>00100</v>
      </c>
      <c r="L482" t="str">
        <f>IF(AH482="","",VLOOKUP(AH482,[2]種目コード!$A:$B,2,0)&amp;IF(AJ482="",""," "&amp;"0"&amp;AI482&amp;AJ482&amp;AK482))</f>
        <v/>
      </c>
      <c r="O482" t="s">
        <v>3183</v>
      </c>
      <c r="P482" t="s">
        <v>3184</v>
      </c>
      <c r="Q482" t="s">
        <v>3185</v>
      </c>
      <c r="R482" t="s">
        <v>1703</v>
      </c>
      <c r="S482" t="s">
        <v>3186</v>
      </c>
      <c r="T482" t="s">
        <v>2937</v>
      </c>
      <c r="U482" t="s">
        <v>508</v>
      </c>
      <c r="V482" t="s">
        <v>178</v>
      </c>
      <c r="W482" t="s">
        <v>541</v>
      </c>
      <c r="X482" t="s">
        <v>322</v>
      </c>
      <c r="Y482" t="s">
        <v>276</v>
      </c>
      <c r="Z482" t="s">
        <v>543</v>
      </c>
      <c r="AA482">
        <v>7</v>
      </c>
      <c r="AB482" t="s">
        <v>1982</v>
      </c>
      <c r="AC482" t="s">
        <v>3112</v>
      </c>
      <c r="AD482" t="s">
        <v>0</v>
      </c>
    </row>
    <row r="483" spans="3:37" x14ac:dyDescent="0.2">
      <c r="C483">
        <v>500000481</v>
      </c>
      <c r="E483" t="str">
        <f t="shared" si="34"/>
        <v>後藤  ちさと(小2)</v>
      </c>
      <c r="F483" t="str">
        <f t="shared" si="36"/>
        <v>ｺﾞﾄｳ ﾁｻﾄ</v>
      </c>
      <c r="G483" t="str">
        <f t="shared" si="35"/>
        <v>GOTO Chisato(13)</v>
      </c>
      <c r="H483">
        <f t="shared" si="37"/>
        <v>2</v>
      </c>
      <c r="I483">
        <v>50</v>
      </c>
      <c r="J483">
        <f>IF(AC483="","500001",VLOOKUP(AC483,[2]shozoku!$A:$B,2,0))</f>
        <v>500082</v>
      </c>
      <c r="K483" t="str">
        <f>IF(AD483="","",VLOOKUP(AD483,[2]種目コード!$A:$B,2,0)&amp;IF(AF483="",""," "&amp;"0"&amp;AE483&amp;AF483&amp;AG483))</f>
        <v>00100</v>
      </c>
      <c r="L483" t="str">
        <f>IF(AH483="","",VLOOKUP(AH483,[2]種目コード!$A:$B,2,0)&amp;IF(AJ483="",""," "&amp;"0"&amp;AI483&amp;AJ483&amp;AK483))</f>
        <v/>
      </c>
      <c r="O483" t="s">
        <v>3134</v>
      </c>
      <c r="P483" t="s">
        <v>3187</v>
      </c>
      <c r="Q483" t="s">
        <v>3136</v>
      </c>
      <c r="R483" t="s">
        <v>3188</v>
      </c>
      <c r="S483" t="s">
        <v>3137</v>
      </c>
      <c r="T483" t="s">
        <v>3189</v>
      </c>
      <c r="U483" t="s">
        <v>508</v>
      </c>
      <c r="V483" t="s">
        <v>433</v>
      </c>
      <c r="W483" t="s">
        <v>541</v>
      </c>
      <c r="X483" t="s">
        <v>232</v>
      </c>
      <c r="Y483" t="s">
        <v>499</v>
      </c>
      <c r="Z483" t="s">
        <v>543</v>
      </c>
      <c r="AA483">
        <v>7</v>
      </c>
      <c r="AB483" t="s">
        <v>1982</v>
      </c>
      <c r="AC483" t="s">
        <v>3112</v>
      </c>
      <c r="AD483" t="s">
        <v>0</v>
      </c>
    </row>
    <row r="484" spans="3:37" x14ac:dyDescent="0.2">
      <c r="C484">
        <v>500000482</v>
      </c>
      <c r="E484" t="str">
        <f t="shared" si="34"/>
        <v>岡田  未来(小1)</v>
      </c>
      <c r="F484" t="str">
        <f t="shared" si="36"/>
        <v>ｵｶﾀﾞ ﾐﾗｲ</v>
      </c>
      <c r="G484" t="str">
        <f t="shared" si="35"/>
        <v>OKADA Mirai(14)</v>
      </c>
      <c r="H484">
        <f t="shared" si="37"/>
        <v>1</v>
      </c>
      <c r="I484">
        <v>50</v>
      </c>
      <c r="J484">
        <f>IF(AC484="","500001",VLOOKUP(AC484,[2]shozoku!$A:$B,2,0))</f>
        <v>500082</v>
      </c>
      <c r="K484" t="str">
        <f>IF(AD484="","",VLOOKUP(AD484,[2]種目コード!$A:$B,2,0)&amp;IF(AF484="",""," "&amp;"0"&amp;AE484&amp;AF484&amp;AG484))</f>
        <v>00100</v>
      </c>
      <c r="L484" t="str">
        <f>IF(AH484="","",VLOOKUP(AH484,[2]種目コード!$A:$B,2,0)&amp;IF(AJ484="",""," "&amp;"0"&amp;AI484&amp;AJ484&amp;AK484))</f>
        <v/>
      </c>
      <c r="O484" t="s">
        <v>957</v>
      </c>
      <c r="P484" t="s">
        <v>3190</v>
      </c>
      <c r="Q484" t="s">
        <v>959</v>
      </c>
      <c r="R484" t="s">
        <v>3191</v>
      </c>
      <c r="S484" t="s">
        <v>3163</v>
      </c>
      <c r="T484" t="s">
        <v>3192</v>
      </c>
      <c r="U484" t="s">
        <v>508</v>
      </c>
      <c r="V484" t="s">
        <v>178</v>
      </c>
      <c r="W484" t="s">
        <v>558</v>
      </c>
      <c r="X484" t="s">
        <v>585</v>
      </c>
      <c r="Y484" t="s">
        <v>655</v>
      </c>
      <c r="Z484" t="s">
        <v>561</v>
      </c>
      <c r="AA484">
        <v>6</v>
      </c>
      <c r="AB484" t="s">
        <v>1982</v>
      </c>
      <c r="AC484" t="s">
        <v>3112</v>
      </c>
      <c r="AD484" t="s">
        <v>0</v>
      </c>
    </row>
    <row r="485" spans="3:37" x14ac:dyDescent="0.2">
      <c r="C485">
        <v>500000483</v>
      </c>
      <c r="E485" t="str">
        <f t="shared" si="34"/>
        <v>野口  太陽(小1)</v>
      </c>
      <c r="F485" t="str">
        <f t="shared" si="36"/>
        <v>ﾉｸﾞﾁ ﾀｲﾖｳ</v>
      </c>
      <c r="G485" t="str">
        <f t="shared" si="35"/>
        <v>NOGUCHI Taiyo(15)</v>
      </c>
      <c r="H485">
        <f t="shared" si="37"/>
        <v>1</v>
      </c>
      <c r="I485">
        <v>50</v>
      </c>
      <c r="J485">
        <f>IF(AC485="","500001",VLOOKUP(AC485,[2]shozoku!$A:$B,2,0))</f>
        <v>500082</v>
      </c>
      <c r="K485" t="str">
        <f>IF(AD485="","",VLOOKUP(AD485,[2]種目コード!$A:$B,2,0)&amp;IF(AF485="",""," "&amp;"0"&amp;AE485&amp;AF485&amp;AG485))</f>
        <v>00100</v>
      </c>
      <c r="L485" t="str">
        <f>IF(AH485="","",VLOOKUP(AH485,[2]種目コード!$A:$B,2,0)&amp;IF(AJ485="",""," "&amp;"0"&amp;AI485&amp;AJ485&amp;AK485))</f>
        <v/>
      </c>
      <c r="O485" t="s">
        <v>3173</v>
      </c>
      <c r="P485" t="s">
        <v>3193</v>
      </c>
      <c r="Q485" t="s">
        <v>3175</v>
      </c>
      <c r="R485" t="s">
        <v>3194</v>
      </c>
      <c r="S485" t="s">
        <v>3177</v>
      </c>
      <c r="T485" t="s">
        <v>3195</v>
      </c>
      <c r="U485" t="s">
        <v>508</v>
      </c>
      <c r="V485" t="s">
        <v>178</v>
      </c>
      <c r="W485" t="s">
        <v>807</v>
      </c>
      <c r="X485" t="s">
        <v>295</v>
      </c>
      <c r="Y485" t="s">
        <v>655</v>
      </c>
      <c r="Z485" t="s">
        <v>561</v>
      </c>
      <c r="AA485">
        <v>6</v>
      </c>
      <c r="AB485" t="s">
        <v>1982</v>
      </c>
      <c r="AC485" t="s">
        <v>3112</v>
      </c>
      <c r="AD485" t="s">
        <v>0</v>
      </c>
    </row>
    <row r="486" spans="3:37" x14ac:dyDescent="0.2">
      <c r="C486">
        <v>500000484</v>
      </c>
      <c r="E486" t="str">
        <f t="shared" si="34"/>
        <v>清武  宏希</v>
      </c>
      <c r="F486" t="str">
        <f t="shared" si="36"/>
        <v>ｷﾖﾀｹ ﾋﾛｷ</v>
      </c>
      <c r="G486" t="str">
        <f t="shared" si="35"/>
        <v>KIYOTAKE Hiroki(02)</v>
      </c>
      <c r="H486">
        <f t="shared" si="37"/>
        <v>1</v>
      </c>
      <c r="I486">
        <v>50</v>
      </c>
      <c r="J486">
        <f>IF(AC486="","500001",VLOOKUP(AC486,[2]shozoku!$A:$B,2,0))</f>
        <v>500083</v>
      </c>
      <c r="K486" t="str">
        <f>IF(AD486="","",VLOOKUP(AD486,[2]種目コード!$A:$B,2,0)&amp;IF(AF486="",""," "&amp;"0"&amp;AE486&amp;AF486&amp;AG486))</f>
        <v>00260 0001142</v>
      </c>
      <c r="L486" t="str">
        <f>IF(AH486="","",VLOOKUP(AH486,[2]種目コード!$A:$B,2,0)&amp;IF(AJ486="",""," "&amp;"0"&amp;AI486&amp;AJ486&amp;AK486))</f>
        <v>00360 0002300</v>
      </c>
      <c r="O486" t="s">
        <v>3196</v>
      </c>
      <c r="P486" t="s">
        <v>3197</v>
      </c>
      <c r="Q486" t="s">
        <v>3198</v>
      </c>
      <c r="R486" t="s">
        <v>3199</v>
      </c>
      <c r="S486" t="s">
        <v>3200</v>
      </c>
      <c r="T486" t="s">
        <v>3201</v>
      </c>
      <c r="U486" t="s">
        <v>3202</v>
      </c>
      <c r="V486" t="s">
        <v>178</v>
      </c>
      <c r="W486" t="s">
        <v>2010</v>
      </c>
      <c r="X486" t="s">
        <v>181</v>
      </c>
      <c r="Y486" t="s">
        <v>542</v>
      </c>
      <c r="AA486">
        <v>18</v>
      </c>
      <c r="AB486" t="s">
        <v>1982</v>
      </c>
      <c r="AC486" t="s">
        <v>3203</v>
      </c>
      <c r="AD486" t="s">
        <v>209</v>
      </c>
      <c r="AE486" s="39" t="s">
        <v>210</v>
      </c>
      <c r="AF486" t="s">
        <v>196</v>
      </c>
      <c r="AG486" t="s">
        <v>200</v>
      </c>
      <c r="AH486" t="s">
        <v>286</v>
      </c>
      <c r="AI486" t="s">
        <v>187</v>
      </c>
      <c r="AJ486" t="s">
        <v>236</v>
      </c>
      <c r="AK486" t="s">
        <v>187</v>
      </c>
    </row>
    <row r="487" spans="3:37" x14ac:dyDescent="0.2">
      <c r="C487">
        <v>500000485</v>
      </c>
      <c r="E487" t="str">
        <f t="shared" si="34"/>
        <v>七森  孝之</v>
      </c>
      <c r="F487" t="str">
        <f t="shared" si="36"/>
        <v>ﾅﾅﾓﾘ ﾀｶｼ</v>
      </c>
      <c r="G487" t="str">
        <f t="shared" si="35"/>
        <v>NANAMORI Takashi(70)</v>
      </c>
      <c r="H487">
        <f t="shared" si="37"/>
        <v>1</v>
      </c>
      <c r="I487">
        <v>50</v>
      </c>
      <c r="J487">
        <f>IF(AC487="","500001",VLOOKUP(AC487,[2]shozoku!$A:$B,2,0))</f>
        <v>500029</v>
      </c>
      <c r="K487" t="str">
        <f>IF(AD487="","",VLOOKUP(AD487,[2]種目コード!$A:$B,2,0)&amp;IF(AF487="",""," "&amp;"0"&amp;AE487&amp;AF487&amp;AG487))</f>
        <v>00270 0001173</v>
      </c>
      <c r="L487" t="str">
        <f>IF(AH487="","",VLOOKUP(AH487,[2]種目コード!$A:$B,2,0)&amp;IF(AJ487="",""," "&amp;"0"&amp;AI487&amp;AJ487&amp;AK487))</f>
        <v/>
      </c>
      <c r="O487" t="s">
        <v>3204</v>
      </c>
      <c r="P487" t="s">
        <v>3205</v>
      </c>
      <c r="Q487" t="s">
        <v>3206</v>
      </c>
      <c r="R487" t="s">
        <v>2466</v>
      </c>
      <c r="S487" t="s">
        <v>3207</v>
      </c>
      <c r="T487" t="s">
        <v>2468</v>
      </c>
      <c r="U487" t="s">
        <v>3208</v>
      </c>
      <c r="V487" t="s">
        <v>178</v>
      </c>
      <c r="W487" t="s">
        <v>1975</v>
      </c>
      <c r="X487" t="s">
        <v>322</v>
      </c>
      <c r="Y487" t="s">
        <v>560</v>
      </c>
      <c r="AA487">
        <v>51</v>
      </c>
      <c r="AB487" t="s">
        <v>1982</v>
      </c>
      <c r="AC487" t="s">
        <v>1125</v>
      </c>
      <c r="AD487" t="s">
        <v>1007</v>
      </c>
      <c r="AE487" s="39" t="s">
        <v>210</v>
      </c>
      <c r="AF487" t="s">
        <v>196</v>
      </c>
      <c r="AG487" t="s">
        <v>313</v>
      </c>
    </row>
    <row r="488" spans="3:37" x14ac:dyDescent="0.2">
      <c r="C488">
        <v>500000486</v>
      </c>
      <c r="E488" t="str">
        <f t="shared" si="34"/>
        <v>小島  誠司</v>
      </c>
      <c r="F488" t="str">
        <f t="shared" si="36"/>
        <v>ｺｼﾞﾏ ｾｲｼﾞ</v>
      </c>
      <c r="G488" t="str">
        <f t="shared" si="35"/>
        <v>KOJIMA Seiji(64)</v>
      </c>
      <c r="H488">
        <f t="shared" si="37"/>
        <v>1</v>
      </c>
      <c r="I488">
        <v>50</v>
      </c>
      <c r="J488">
        <f>IF(AC488="","500001",VLOOKUP(AC488,[2]shozoku!$A:$B,2,0))</f>
        <v>500029</v>
      </c>
      <c r="K488" t="str">
        <f>IF(AD488="","",VLOOKUP(AD488,[2]種目コード!$A:$B,2,0)&amp;IF(AF488="",""," "&amp;"0"&amp;AE488&amp;AF488&amp;AG488))</f>
        <v>00360 0002800</v>
      </c>
      <c r="L488" t="str">
        <f>IF(AH488="","",VLOOKUP(AH488,[2]種目コード!$A:$B,2,0)&amp;IF(AJ488="",""," "&amp;"0"&amp;AI488&amp;AJ488&amp;AK488))</f>
        <v>00560 0010695</v>
      </c>
      <c r="O488" t="s">
        <v>3209</v>
      </c>
      <c r="P488" t="s">
        <v>3210</v>
      </c>
      <c r="Q488" t="s">
        <v>3211</v>
      </c>
      <c r="R488" t="s">
        <v>3212</v>
      </c>
      <c r="S488" t="s">
        <v>3213</v>
      </c>
      <c r="T488" t="s">
        <v>3214</v>
      </c>
      <c r="U488" t="s">
        <v>3215</v>
      </c>
      <c r="V488" t="s">
        <v>178</v>
      </c>
      <c r="W488" t="s">
        <v>1238</v>
      </c>
      <c r="X488" t="s">
        <v>181</v>
      </c>
      <c r="Y488" t="s">
        <v>275</v>
      </c>
      <c r="AA488">
        <v>56</v>
      </c>
      <c r="AB488" t="s">
        <v>1982</v>
      </c>
      <c r="AC488" t="s">
        <v>1125</v>
      </c>
      <c r="AD488" t="s">
        <v>286</v>
      </c>
      <c r="AE488" s="39" t="s">
        <v>210</v>
      </c>
      <c r="AF488" t="s">
        <v>221</v>
      </c>
      <c r="AG488" t="s">
        <v>187</v>
      </c>
      <c r="AH488" t="s">
        <v>1781</v>
      </c>
      <c r="AI488" s="39" t="s">
        <v>424</v>
      </c>
      <c r="AJ488" t="s">
        <v>284</v>
      </c>
      <c r="AK488" t="s">
        <v>237</v>
      </c>
    </row>
    <row r="489" spans="3:37" x14ac:dyDescent="0.2">
      <c r="C489">
        <v>500000487</v>
      </c>
      <c r="E489" t="str">
        <f t="shared" si="34"/>
        <v>神崎  仁利</v>
      </c>
      <c r="F489" t="str">
        <f t="shared" si="36"/>
        <v>ｶﾝｻﾞｷ ﾏｻﾄｼ</v>
      </c>
      <c r="G489" t="str">
        <f t="shared" si="35"/>
        <v>KANZAKI Masatoshi(84)</v>
      </c>
      <c r="H489">
        <f t="shared" si="37"/>
        <v>1</v>
      </c>
      <c r="I489">
        <v>50</v>
      </c>
      <c r="J489">
        <f>IF(AC489="","500001",VLOOKUP(AC489,[2]shozoku!$A:$B,2,0))</f>
        <v>500029</v>
      </c>
      <c r="K489" t="str">
        <f>IF(AD489="","",VLOOKUP(AD489,[2]種目コード!$A:$B,2,0)&amp;IF(AF489="",""," "&amp;"0"&amp;AE489&amp;AF489&amp;AG489))</f>
        <v>00260 0001204</v>
      </c>
      <c r="L489" t="str">
        <f>IF(AH489="","",VLOOKUP(AH489,[2]種目コード!$A:$B,2,0)&amp;IF(AJ489="",""," "&amp;"0"&amp;AI489&amp;AJ489&amp;AK489))</f>
        <v>00560 0005390</v>
      </c>
      <c r="O489" t="s">
        <v>3216</v>
      </c>
      <c r="P489" t="s">
        <v>3217</v>
      </c>
      <c r="Q489" t="s">
        <v>3218</v>
      </c>
      <c r="R489" t="s">
        <v>3219</v>
      </c>
      <c r="S489" t="s">
        <v>3220</v>
      </c>
      <c r="T489" t="s">
        <v>3221</v>
      </c>
      <c r="U489" t="s">
        <v>3222</v>
      </c>
      <c r="V489" t="s">
        <v>178</v>
      </c>
      <c r="W489" t="s">
        <v>1146</v>
      </c>
      <c r="X489" t="s">
        <v>520</v>
      </c>
      <c r="Y489" t="s">
        <v>233</v>
      </c>
      <c r="AA489">
        <v>37</v>
      </c>
      <c r="AB489" t="s">
        <v>1982</v>
      </c>
      <c r="AC489" t="s">
        <v>1125</v>
      </c>
      <c r="AD489" t="s">
        <v>209</v>
      </c>
      <c r="AE489" s="39" t="s">
        <v>210</v>
      </c>
      <c r="AF489" t="s">
        <v>181</v>
      </c>
      <c r="AG489" t="s">
        <v>791</v>
      </c>
      <c r="AH489" t="s">
        <v>1781</v>
      </c>
      <c r="AI489" t="s">
        <v>187</v>
      </c>
      <c r="AJ489" t="s">
        <v>2751</v>
      </c>
      <c r="AK489" t="s">
        <v>985</v>
      </c>
    </row>
    <row r="490" spans="3:37" x14ac:dyDescent="0.2">
      <c r="C490">
        <v>500000488</v>
      </c>
      <c r="E490" t="str">
        <f t="shared" si="34"/>
        <v>小渕  哲男</v>
      </c>
      <c r="F490" t="str">
        <f t="shared" si="36"/>
        <v>ｺﾌﾞﾁ ﾃﾂｵ</v>
      </c>
      <c r="G490" t="str">
        <f t="shared" si="35"/>
        <v>KOBUCHI Tetsuo(48)</v>
      </c>
      <c r="H490">
        <f t="shared" si="37"/>
        <v>1</v>
      </c>
      <c r="I490">
        <v>50</v>
      </c>
      <c r="J490">
        <f>IF(AC490="","500001",VLOOKUP(AC490,[2]shozoku!$A:$B,2,0))</f>
        <v>500029</v>
      </c>
      <c r="K490" t="str">
        <f>IF(AD490="","",VLOOKUP(AD490,[2]種目コード!$A:$B,2,0)&amp;IF(AF490="",""," "&amp;"0"&amp;AE490&amp;AF490&amp;AG490))</f>
        <v>00270 0001550</v>
      </c>
      <c r="L490" t="str">
        <f>IF(AH490="","",VLOOKUP(AH490,[2]種目コード!$A:$B,2,0)&amp;IF(AJ490="",""," "&amp;"0"&amp;AI490&amp;AJ490&amp;AK490))</f>
        <v/>
      </c>
      <c r="O490" t="s">
        <v>3223</v>
      </c>
      <c r="P490" t="s">
        <v>3224</v>
      </c>
      <c r="Q490" t="s">
        <v>3225</v>
      </c>
      <c r="R490" t="s">
        <v>3226</v>
      </c>
      <c r="S490" t="s">
        <v>3227</v>
      </c>
      <c r="T490" t="s">
        <v>3228</v>
      </c>
      <c r="U490" t="s">
        <v>3229</v>
      </c>
      <c r="V490" t="s">
        <v>178</v>
      </c>
      <c r="W490">
        <v>1948</v>
      </c>
      <c r="X490">
        <v>1</v>
      </c>
      <c r="Y490">
        <v>15</v>
      </c>
      <c r="AA490">
        <v>73</v>
      </c>
      <c r="AB490" t="s">
        <v>1982</v>
      </c>
      <c r="AC490" t="s">
        <v>1125</v>
      </c>
      <c r="AD490" t="s">
        <v>1007</v>
      </c>
      <c r="AE490" s="39" t="s">
        <v>210</v>
      </c>
      <c r="AF490" t="s">
        <v>560</v>
      </c>
      <c r="AG490" t="s">
        <v>1068</v>
      </c>
    </row>
    <row r="491" spans="3:37" x14ac:dyDescent="0.2">
      <c r="C491">
        <v>500000489</v>
      </c>
      <c r="E491" t="str">
        <f t="shared" si="34"/>
        <v>藤原  陸</v>
      </c>
      <c r="F491" t="str">
        <f t="shared" si="36"/>
        <v>ﾌｼﾞﾜﾗ ﾘｸ</v>
      </c>
      <c r="G491" t="str">
        <f t="shared" si="35"/>
        <v>FUJIWARA Riku(98)</v>
      </c>
      <c r="H491">
        <f t="shared" si="37"/>
        <v>1</v>
      </c>
      <c r="I491">
        <v>50</v>
      </c>
      <c r="J491">
        <f>IF(AC491="","500001",VLOOKUP(AC491,[2]shozoku!$A:$B,2,0))</f>
        <v>500030</v>
      </c>
      <c r="K491" t="str">
        <f>IF(AD491="","",VLOOKUP(AD491,[2]種目コード!$A:$B,2,0)&amp;IF(AF491="",""," "&amp;"0"&amp;AE491&amp;AF491&amp;AG491))</f>
        <v>00260 0001194</v>
      </c>
      <c r="L491" t="str">
        <f>IF(AH491="","",VLOOKUP(AH491,[2]種目コード!$A:$B,2,0)&amp;IF(AJ491="",""," "&amp;"0"&amp;AI491&amp;AJ491&amp;AK491))</f>
        <v>00360 0002430</v>
      </c>
      <c r="O491" t="s">
        <v>2455</v>
      </c>
      <c r="P491" t="s">
        <v>3230</v>
      </c>
      <c r="Q491" t="s">
        <v>2457</v>
      </c>
      <c r="R491" t="s">
        <v>3231</v>
      </c>
      <c r="S491" t="s">
        <v>3232</v>
      </c>
      <c r="T491" t="s">
        <v>3233</v>
      </c>
      <c r="U491" t="s">
        <v>3234</v>
      </c>
      <c r="V491" t="s">
        <v>178</v>
      </c>
      <c r="W491" t="s">
        <v>2517</v>
      </c>
      <c r="X491" t="s">
        <v>559</v>
      </c>
      <c r="Y491" t="s">
        <v>542</v>
      </c>
      <c r="AA491">
        <v>22</v>
      </c>
      <c r="AB491" t="s">
        <v>1982</v>
      </c>
      <c r="AC491" t="s">
        <v>3235</v>
      </c>
      <c r="AD491" t="s">
        <v>209</v>
      </c>
      <c r="AE491" s="39" t="s">
        <v>210</v>
      </c>
      <c r="AF491" t="s">
        <v>196</v>
      </c>
      <c r="AG491" t="s">
        <v>1428</v>
      </c>
      <c r="AH491" t="s">
        <v>286</v>
      </c>
      <c r="AI491" t="s">
        <v>187</v>
      </c>
      <c r="AJ491" t="s">
        <v>253</v>
      </c>
      <c r="AK491" t="s">
        <v>598</v>
      </c>
    </row>
    <row r="492" spans="3:37" x14ac:dyDescent="0.2">
      <c r="C492">
        <v>500000490</v>
      </c>
      <c r="E492" t="str">
        <f t="shared" si="34"/>
        <v>上村  杏(小3)</v>
      </c>
      <c r="F492" t="str">
        <f t="shared" si="36"/>
        <v>ｶﾐﾑﾗ ｱﾝ</v>
      </c>
      <c r="G492" t="str">
        <f t="shared" si="35"/>
        <v>KAMIMURA An(12)</v>
      </c>
      <c r="H492">
        <f t="shared" si="37"/>
        <v>2</v>
      </c>
      <c r="I492">
        <v>50</v>
      </c>
      <c r="J492">
        <f>IF(AC492="","500001",VLOOKUP(AC492,[2]shozoku!$A:$B,2,0))</f>
        <v>500030</v>
      </c>
      <c r="K492" t="str">
        <f>IF(AD492="","",VLOOKUP(AD492,[2]種目コード!$A:$B,2,0)&amp;IF(AF492="",""," "&amp;"0"&amp;AE492&amp;AF492&amp;AG492))</f>
        <v>00100 0001299</v>
      </c>
      <c r="L492" t="str">
        <f>IF(AH492="","",VLOOKUP(AH492,[2]種目コード!$A:$B,2,0)&amp;IF(AJ492="",""," "&amp;"0"&amp;AI492&amp;AJ492&amp;AK492))</f>
        <v/>
      </c>
      <c r="O492" t="s">
        <v>1126</v>
      </c>
      <c r="P492" t="s">
        <v>3236</v>
      </c>
      <c r="Q492" t="s">
        <v>1128</v>
      </c>
      <c r="R492" t="s">
        <v>3237</v>
      </c>
      <c r="S492" t="s">
        <v>1130</v>
      </c>
      <c r="T492" t="s">
        <v>3238</v>
      </c>
      <c r="U492" t="s">
        <v>508</v>
      </c>
      <c r="V492" t="s">
        <v>433</v>
      </c>
      <c r="W492" t="s">
        <v>529</v>
      </c>
      <c r="X492" t="s">
        <v>196</v>
      </c>
      <c r="Y492" t="s">
        <v>559</v>
      </c>
      <c r="Z492" t="s">
        <v>530</v>
      </c>
      <c r="AA492">
        <v>8</v>
      </c>
      <c r="AB492" t="s">
        <v>1982</v>
      </c>
      <c r="AC492" t="s">
        <v>3235</v>
      </c>
      <c r="AD492" t="s">
        <v>0</v>
      </c>
      <c r="AE492" s="39" t="s">
        <v>210</v>
      </c>
      <c r="AF492" t="s">
        <v>181</v>
      </c>
      <c r="AG492" t="s">
        <v>2511</v>
      </c>
    </row>
    <row r="493" spans="3:37" x14ac:dyDescent="0.2">
      <c r="C493">
        <v>500000491</v>
      </c>
      <c r="E493" t="str">
        <f t="shared" si="34"/>
        <v>鈴木  詢將</v>
      </c>
      <c r="F493" t="str">
        <f t="shared" si="36"/>
        <v>ｽｽﾞｷ ｼｭﾝﾄ</v>
      </c>
      <c r="G493" t="str">
        <f t="shared" si="35"/>
        <v>SUZUKI Shunto(02)</v>
      </c>
      <c r="H493">
        <f t="shared" si="37"/>
        <v>1</v>
      </c>
      <c r="I493">
        <v>50</v>
      </c>
      <c r="J493">
        <f>IF(AC493="","500001",VLOOKUP(AC493,[2]shozoku!$A:$B,2,0))</f>
        <v>500030</v>
      </c>
      <c r="K493" t="str">
        <f>IF(AD493="","",VLOOKUP(AD493,[2]種目コード!$A:$B,2,0)&amp;IF(AF493="",""," "&amp;"0"&amp;AE493&amp;AF493&amp;AG493))</f>
        <v>00260 0001213</v>
      </c>
      <c r="L493" t="str">
        <f>IF(AH493="","",VLOOKUP(AH493,[2]種目コード!$A:$B,2,0)&amp;IF(AJ493="",""," "&amp;"0"&amp;AI493&amp;AJ493&amp;AK493))</f>
        <v/>
      </c>
      <c r="O493" t="s">
        <v>410</v>
      </c>
      <c r="P493" t="s">
        <v>3239</v>
      </c>
      <c r="Q493" t="s">
        <v>412</v>
      </c>
      <c r="R493" t="s">
        <v>3240</v>
      </c>
      <c r="S493" t="s">
        <v>414</v>
      </c>
      <c r="T493" t="s">
        <v>3241</v>
      </c>
      <c r="U493" t="s">
        <v>3242</v>
      </c>
      <c r="V493" t="s">
        <v>178</v>
      </c>
      <c r="W493">
        <v>2002</v>
      </c>
      <c r="X493">
        <v>7</v>
      </c>
      <c r="Y493">
        <v>10</v>
      </c>
      <c r="AA493">
        <v>19</v>
      </c>
      <c r="AB493" t="s">
        <v>1982</v>
      </c>
      <c r="AC493" t="s">
        <v>3235</v>
      </c>
      <c r="AD493" t="s">
        <v>209</v>
      </c>
      <c r="AE493" s="39" t="s">
        <v>210</v>
      </c>
      <c r="AF493" t="s">
        <v>181</v>
      </c>
      <c r="AG493" t="s">
        <v>497</v>
      </c>
    </row>
    <row r="494" spans="3:37" x14ac:dyDescent="0.2">
      <c r="C494">
        <v>500000492</v>
      </c>
      <c r="E494" t="str">
        <f t="shared" si="34"/>
        <v>芥川  貴史</v>
      </c>
      <c r="F494" t="str">
        <f t="shared" si="36"/>
        <v>ｱｸﾀｶﾞﾜ ﾀｶｼ</v>
      </c>
      <c r="G494" t="str">
        <f t="shared" si="35"/>
        <v>AKUTAGAWA Takashi(86)</v>
      </c>
      <c r="H494">
        <f t="shared" si="37"/>
        <v>1</v>
      </c>
      <c r="I494">
        <v>50</v>
      </c>
      <c r="J494">
        <f>IF(AC494="","500001",VLOOKUP(AC494,[2]shozoku!$A:$B,2,0))</f>
        <v>500030</v>
      </c>
      <c r="K494" t="str">
        <f>IF(AD494="","",VLOOKUP(AD494,[2]種目コード!$A:$B,2,0)&amp;IF(AF494="",""," "&amp;"0"&amp;AE494&amp;AF494&amp;AG494))</f>
        <v>00260 000122</v>
      </c>
      <c r="L494" t="str">
        <f>IF(AH494="","",VLOOKUP(AH494,[2]種目コード!$A:$B,2,0)&amp;IF(AJ494="",""," "&amp;"0"&amp;AI494&amp;AJ494&amp;AK494))</f>
        <v/>
      </c>
      <c r="O494" t="s">
        <v>3243</v>
      </c>
      <c r="P494" t="s">
        <v>3244</v>
      </c>
      <c r="Q494" t="s">
        <v>3245</v>
      </c>
      <c r="R494" t="s">
        <v>2466</v>
      </c>
      <c r="S494" t="s">
        <v>3246</v>
      </c>
      <c r="T494" t="s">
        <v>2468</v>
      </c>
      <c r="U494" t="s">
        <v>3247</v>
      </c>
      <c r="V494" t="s">
        <v>178</v>
      </c>
      <c r="W494" t="s">
        <v>3248</v>
      </c>
      <c r="X494" t="s">
        <v>499</v>
      </c>
      <c r="Y494" t="s">
        <v>253</v>
      </c>
      <c r="AA494">
        <v>35</v>
      </c>
      <c r="AB494" t="s">
        <v>1982</v>
      </c>
      <c r="AC494" t="s">
        <v>3235</v>
      </c>
      <c r="AD494" t="s">
        <v>209</v>
      </c>
      <c r="AE494" s="39" t="s">
        <v>210</v>
      </c>
      <c r="AF494" t="s">
        <v>181</v>
      </c>
      <c r="AG494" t="s">
        <v>522</v>
      </c>
    </row>
    <row r="495" spans="3:37" x14ac:dyDescent="0.2">
      <c r="C495">
        <v>500000493</v>
      </c>
      <c r="E495" t="str">
        <f t="shared" si="34"/>
        <v>中馬  賢克</v>
      </c>
      <c r="F495" t="str">
        <f t="shared" si="36"/>
        <v>ﾁｭｳﾏ ﾉﾌﾞｶﾂ</v>
      </c>
      <c r="G495" t="str">
        <f t="shared" si="35"/>
        <v>CHUMA Nobukatsu(76)</v>
      </c>
      <c r="H495">
        <f t="shared" si="37"/>
        <v>1</v>
      </c>
      <c r="I495">
        <v>50</v>
      </c>
      <c r="J495">
        <f>IF(AC495="","500001",VLOOKUP(AC495,[2]shozoku!$A:$B,2,0))</f>
        <v>500030</v>
      </c>
      <c r="K495" t="str">
        <f>IF(AD495="","",VLOOKUP(AD495,[2]種目コード!$A:$B,2,0)&amp;IF(AF495="",""," "&amp;"0"&amp;AE495&amp;AF495&amp;AG495))</f>
        <v>00270 0001224</v>
      </c>
      <c r="L495" t="str">
        <f>IF(AH495="","",VLOOKUP(AH495,[2]種目コード!$A:$B,2,0)&amp;IF(AJ495="",""," "&amp;"0"&amp;AI495&amp;AJ495&amp;AK495))</f>
        <v>00360 0002529</v>
      </c>
      <c r="O495" t="s">
        <v>3249</v>
      </c>
      <c r="P495" t="s">
        <v>3250</v>
      </c>
      <c r="Q495" t="s">
        <v>3251</v>
      </c>
      <c r="R495" t="s">
        <v>3252</v>
      </c>
      <c r="S495" t="s">
        <v>3253</v>
      </c>
      <c r="T495" t="s">
        <v>3254</v>
      </c>
      <c r="U495" t="s">
        <v>3255</v>
      </c>
      <c r="V495" t="s">
        <v>178</v>
      </c>
      <c r="W495" t="s">
        <v>688</v>
      </c>
      <c r="X495" t="s">
        <v>303</v>
      </c>
      <c r="Y495" t="s">
        <v>275</v>
      </c>
      <c r="AA495">
        <v>45</v>
      </c>
      <c r="AB495" t="s">
        <v>1982</v>
      </c>
      <c r="AC495" t="s">
        <v>3256</v>
      </c>
      <c r="AD495" t="s">
        <v>1007</v>
      </c>
      <c r="AE495" s="39" t="s">
        <v>210</v>
      </c>
      <c r="AF495" t="s">
        <v>181</v>
      </c>
      <c r="AG495" t="s">
        <v>253</v>
      </c>
      <c r="AH495" t="s">
        <v>286</v>
      </c>
      <c r="AI495" t="s">
        <v>187</v>
      </c>
      <c r="AJ495" t="s">
        <v>186</v>
      </c>
      <c r="AK495" t="s">
        <v>648</v>
      </c>
    </row>
    <row r="496" spans="3:37" x14ac:dyDescent="0.2">
      <c r="C496">
        <v>500000494</v>
      </c>
      <c r="E496" t="str">
        <f t="shared" si="34"/>
        <v>小川  雄太郎</v>
      </c>
      <c r="F496" t="str">
        <f t="shared" si="36"/>
        <v>ｵｶﾞﾜ ﾕｳﾀﾛｳ</v>
      </c>
      <c r="G496" t="str">
        <f t="shared" si="35"/>
        <v>OGAWA Yutaro(86)</v>
      </c>
      <c r="H496">
        <f t="shared" si="37"/>
        <v>1</v>
      </c>
      <c r="I496">
        <v>50</v>
      </c>
      <c r="J496">
        <f>IF(AC496="","500001",VLOOKUP(AC496,[2]shozoku!$A:$B,2,0))</f>
        <v>500030</v>
      </c>
      <c r="K496" t="str">
        <f>IF(AD496="","",VLOOKUP(AD496,[2]種目コード!$A:$B,2,0)&amp;IF(AF496="",""," "&amp;"0"&amp;AE496&amp;AF496&amp;AG496))</f>
        <v>00260 0001170</v>
      </c>
      <c r="L496" t="str">
        <f>IF(AH496="","",VLOOKUP(AH496,[2]種目コード!$A:$B,2,0)&amp;IF(AJ496="",""," "&amp;"0"&amp;AI496&amp;AJ496&amp;AK496))</f>
        <v/>
      </c>
      <c r="O496" t="s">
        <v>3257</v>
      </c>
      <c r="P496" t="s">
        <v>3258</v>
      </c>
      <c r="Q496" t="s">
        <v>3259</v>
      </c>
      <c r="R496" t="s">
        <v>3260</v>
      </c>
      <c r="S496" t="s">
        <v>3261</v>
      </c>
      <c r="T496" t="s">
        <v>3262</v>
      </c>
      <c r="U496" t="s">
        <v>3263</v>
      </c>
      <c r="V496" t="s">
        <v>178</v>
      </c>
      <c r="W496" t="s">
        <v>3248</v>
      </c>
      <c r="X496" t="s">
        <v>322</v>
      </c>
      <c r="Y496" t="s">
        <v>767</v>
      </c>
      <c r="AA496">
        <v>34</v>
      </c>
      <c r="AB496" t="s">
        <v>1982</v>
      </c>
      <c r="AC496" t="s">
        <v>3235</v>
      </c>
      <c r="AD496" t="s">
        <v>209</v>
      </c>
      <c r="AE496" s="39" t="s">
        <v>210</v>
      </c>
      <c r="AF496" t="s">
        <v>196</v>
      </c>
      <c r="AG496" t="s">
        <v>871</v>
      </c>
    </row>
    <row r="497" spans="3:37" x14ac:dyDescent="0.2">
      <c r="C497">
        <v>500000495</v>
      </c>
      <c r="E497" t="str">
        <f t="shared" si="34"/>
        <v>角  康平</v>
      </c>
      <c r="F497" t="str">
        <f t="shared" si="36"/>
        <v>ｽﾐ ｺｳﾍｲ</v>
      </c>
      <c r="G497" t="str">
        <f t="shared" si="35"/>
        <v>SUMI Kohei(87)</v>
      </c>
      <c r="H497">
        <f t="shared" si="37"/>
        <v>1</v>
      </c>
      <c r="I497">
        <v>50</v>
      </c>
      <c r="J497">
        <f>IF(AC497="","500001",VLOOKUP(AC497,[2]shozoku!$A:$B,2,0))</f>
        <v>500030</v>
      </c>
      <c r="K497" t="str">
        <f>IF(AD497="","",VLOOKUP(AD497,[2]種目コード!$A:$B,2,0)&amp;IF(AF497="",""," "&amp;"0"&amp;AE497&amp;AF497&amp;AG497))</f>
        <v>00260 0001190</v>
      </c>
      <c r="L497" t="str">
        <f>IF(AH497="","",VLOOKUP(AH497,[2]種目コード!$A:$B,2,0)&amp;IF(AJ497="",""," "&amp;"0"&amp;AI497&amp;AJ497&amp;AK497))</f>
        <v/>
      </c>
      <c r="O497" t="s">
        <v>3264</v>
      </c>
      <c r="P497" t="s">
        <v>3265</v>
      </c>
      <c r="Q497" t="s">
        <v>3266</v>
      </c>
      <c r="R497" t="s">
        <v>3267</v>
      </c>
      <c r="S497" t="s">
        <v>3268</v>
      </c>
      <c r="T497" t="s">
        <v>3269</v>
      </c>
      <c r="U497" t="s">
        <v>3270</v>
      </c>
      <c r="V497" t="s">
        <v>178</v>
      </c>
      <c r="W497" t="s">
        <v>1956</v>
      </c>
      <c r="X497" t="s">
        <v>322</v>
      </c>
      <c r="Y497" t="s">
        <v>520</v>
      </c>
      <c r="AA497">
        <v>33</v>
      </c>
      <c r="AB497" t="s">
        <v>1982</v>
      </c>
      <c r="AC497" t="s">
        <v>3235</v>
      </c>
      <c r="AD497" t="s">
        <v>209</v>
      </c>
      <c r="AE497" s="39" t="s">
        <v>210</v>
      </c>
      <c r="AF497" t="s">
        <v>196</v>
      </c>
      <c r="AG497" t="s">
        <v>985</v>
      </c>
    </row>
    <row r="498" spans="3:37" x14ac:dyDescent="0.2">
      <c r="C498">
        <v>500000496</v>
      </c>
      <c r="E498" t="str">
        <f t="shared" si="34"/>
        <v>町田  勢芽</v>
      </c>
      <c r="F498" t="str">
        <f t="shared" si="36"/>
        <v>ﾏﾁﾀﾞ ｾｲｶﾞ</v>
      </c>
      <c r="G498" t="str">
        <f t="shared" si="35"/>
        <v>MACHIDA Seiga(98)</v>
      </c>
      <c r="H498">
        <f t="shared" si="37"/>
        <v>1</v>
      </c>
      <c r="I498">
        <v>50</v>
      </c>
      <c r="J498">
        <f>IF(AC498="","500001",VLOOKUP(AC498,[2]shozoku!$A:$B,2,0))</f>
        <v>500030</v>
      </c>
      <c r="K498" t="str">
        <f>IF(AD498="","",VLOOKUP(AD498,[2]種目コード!$A:$B,2,0)&amp;IF(AF498="",""," "&amp;"0"&amp;AE498&amp;AF498&amp;AG498))</f>
        <v>01160 0170000</v>
      </c>
      <c r="L498" t="str">
        <f>IF(AH498="","",VLOOKUP(AH498,[2]種目コード!$A:$B,2,0)&amp;IF(AJ498="",""," "&amp;"0"&amp;AI498&amp;AJ498&amp;AK498))</f>
        <v/>
      </c>
      <c r="O498" t="s">
        <v>3271</v>
      </c>
      <c r="P498" t="s">
        <v>3272</v>
      </c>
      <c r="Q498" t="s">
        <v>3273</v>
      </c>
      <c r="R498" t="s">
        <v>3274</v>
      </c>
      <c r="S498" t="s">
        <v>3275</v>
      </c>
      <c r="T498" t="s">
        <v>3276</v>
      </c>
      <c r="U498" t="s">
        <v>3277</v>
      </c>
      <c r="V498" t="s">
        <v>178</v>
      </c>
      <c r="W498" t="s">
        <v>2517</v>
      </c>
      <c r="X498" t="s">
        <v>767</v>
      </c>
      <c r="Y498" t="s">
        <v>233</v>
      </c>
      <c r="AA498">
        <v>23</v>
      </c>
      <c r="AB498" t="s">
        <v>1982</v>
      </c>
      <c r="AC498" t="s">
        <v>3278</v>
      </c>
      <c r="AD498" s="31" t="s">
        <v>1037</v>
      </c>
      <c r="AE498" s="31" t="s">
        <v>730</v>
      </c>
      <c r="AF498" t="s">
        <v>187</v>
      </c>
      <c r="AG498" t="s">
        <v>187</v>
      </c>
    </row>
    <row r="499" spans="3:37" x14ac:dyDescent="0.2">
      <c r="C499">
        <v>500000497</v>
      </c>
      <c r="E499" t="str">
        <f t="shared" si="34"/>
        <v>飯田  貴之</v>
      </c>
      <c r="F499" t="str">
        <f t="shared" si="36"/>
        <v>ｲｲﾀﾞ ﾀｶﾕｷ</v>
      </c>
      <c r="G499" t="str">
        <f t="shared" si="35"/>
        <v>IIDA Takayuki(98)</v>
      </c>
      <c r="H499">
        <f t="shared" si="37"/>
        <v>1</v>
      </c>
      <c r="I499">
        <v>50</v>
      </c>
      <c r="J499">
        <f>IF(AC499="","500001",VLOOKUP(AC499,[2]shozoku!$A:$B,2,0))</f>
        <v>500030</v>
      </c>
      <c r="K499" t="str">
        <f>IF(AD499="","",VLOOKUP(AD499,[2]種目コード!$A:$B,2,0)&amp;IF(AF499="",""," "&amp;"0"&amp;AE499&amp;AF499&amp;AG499))</f>
        <v>00260 0001082</v>
      </c>
      <c r="L499" t="str">
        <f>IF(AH499="","",VLOOKUP(AH499,[2]種目コード!$A:$B,2,0)&amp;IF(AJ499="",""," "&amp;"0"&amp;AI499&amp;AJ499&amp;AK499))</f>
        <v/>
      </c>
      <c r="O499" t="s">
        <v>3279</v>
      </c>
      <c r="P499" t="s">
        <v>3280</v>
      </c>
      <c r="Q499" t="s">
        <v>3281</v>
      </c>
      <c r="R499" t="s">
        <v>3282</v>
      </c>
      <c r="S499" t="s">
        <v>3283</v>
      </c>
      <c r="T499" t="s">
        <v>3284</v>
      </c>
      <c r="U499" t="s">
        <v>3285</v>
      </c>
      <c r="V499" t="s">
        <v>178</v>
      </c>
      <c r="W499" t="s">
        <v>2517</v>
      </c>
      <c r="X499" t="s">
        <v>522</v>
      </c>
      <c r="Y499" t="s">
        <v>221</v>
      </c>
      <c r="AA499">
        <v>23</v>
      </c>
      <c r="AB499" t="s">
        <v>1982</v>
      </c>
      <c r="AC499" t="s">
        <v>3278</v>
      </c>
      <c r="AD499" t="s">
        <v>209</v>
      </c>
      <c r="AE499" s="39" t="s">
        <v>210</v>
      </c>
      <c r="AF499" t="s">
        <v>322</v>
      </c>
      <c r="AG499" t="s">
        <v>1997</v>
      </c>
    </row>
    <row r="500" spans="3:37" x14ac:dyDescent="0.2">
      <c r="C500">
        <v>500000498</v>
      </c>
      <c r="E500" t="str">
        <f t="shared" si="34"/>
        <v>前島  慶太</v>
      </c>
      <c r="F500" t="str">
        <f t="shared" si="36"/>
        <v>ﾏｴｼﾏ ｹｲﾀ</v>
      </c>
      <c r="G500" t="str">
        <f t="shared" si="35"/>
        <v>MAESHIMA Keita(97)</v>
      </c>
      <c r="H500">
        <f t="shared" si="37"/>
        <v>1</v>
      </c>
      <c r="I500">
        <v>50</v>
      </c>
      <c r="J500">
        <f>IF(AC500="","500001",VLOOKUP(AC500,[2]shozoku!$A:$B,2,0))</f>
        <v>500030</v>
      </c>
      <c r="K500" t="str">
        <f>IF(AD500="","",VLOOKUP(AD500,[2]種目コード!$A:$B,2,0)&amp;IF(AF500="",""," "&amp;"0"&amp;AE500&amp;AF500&amp;AG500))</f>
        <v>01160 0171500</v>
      </c>
      <c r="L500" t="str">
        <f>IF(AH500="","",VLOOKUP(AH500,[2]種目コード!$A:$B,2,0)&amp;IF(AJ500="",""," "&amp;"0"&amp;AI500&amp;AJ500&amp;AK500))</f>
        <v/>
      </c>
      <c r="O500" t="s">
        <v>3286</v>
      </c>
      <c r="P500" t="s">
        <v>3287</v>
      </c>
      <c r="Q500" t="s">
        <v>3288</v>
      </c>
      <c r="R500" t="s">
        <v>3102</v>
      </c>
      <c r="S500" t="s">
        <v>3289</v>
      </c>
      <c r="T500" t="s">
        <v>3103</v>
      </c>
      <c r="U500" t="s">
        <v>3290</v>
      </c>
      <c r="V500" t="s">
        <v>178</v>
      </c>
      <c r="W500" t="s">
        <v>846</v>
      </c>
      <c r="X500" t="s">
        <v>791</v>
      </c>
      <c r="Y500" t="s">
        <v>791</v>
      </c>
      <c r="AA500">
        <v>24</v>
      </c>
      <c r="AB500" t="s">
        <v>1982</v>
      </c>
      <c r="AC500" t="s">
        <v>3291</v>
      </c>
      <c r="AD500" t="s">
        <v>1037</v>
      </c>
      <c r="AE500" t="s">
        <v>730</v>
      </c>
      <c r="AF500" t="s">
        <v>560</v>
      </c>
      <c r="AG500" t="s">
        <v>187</v>
      </c>
    </row>
    <row r="501" spans="3:37" x14ac:dyDescent="0.2">
      <c r="C501">
        <v>500000499</v>
      </c>
      <c r="E501" t="str">
        <f t="shared" si="34"/>
        <v>井汲  祐介</v>
      </c>
      <c r="F501" t="str">
        <f t="shared" si="36"/>
        <v>ｲｸﾐ ﾕｳｽｹ</v>
      </c>
      <c r="G501" t="str">
        <f t="shared" si="35"/>
        <v>YUSUKE Ikumi(96)</v>
      </c>
      <c r="H501">
        <f t="shared" si="37"/>
        <v>1</v>
      </c>
      <c r="I501">
        <v>50</v>
      </c>
      <c r="J501">
        <f>IF(AC501="","500001",VLOOKUP(AC501,[2]shozoku!$A:$B,2,0))</f>
        <v>500030</v>
      </c>
      <c r="K501" t="str">
        <f>IF(AD501="","",VLOOKUP(AD501,[2]種目コード!$A:$B,2,0)&amp;IF(AF501="",""," "&amp;"0"&amp;AE501&amp;AF501&amp;AG501))</f>
        <v>00260 0001134</v>
      </c>
      <c r="L501" t="str">
        <f>IF(AH501="","",VLOOKUP(AH501,[2]種目コード!$A:$B,2,0)&amp;IF(AJ501="",""," "&amp;"0"&amp;AI501&amp;AJ501&amp;AK501))</f>
        <v/>
      </c>
      <c r="O501" t="s">
        <v>3292</v>
      </c>
      <c r="P501" t="s">
        <v>3293</v>
      </c>
      <c r="Q501" t="s">
        <v>3294</v>
      </c>
      <c r="R501" t="s">
        <v>2209</v>
      </c>
      <c r="S501" t="s">
        <v>3295</v>
      </c>
      <c r="T501" t="s">
        <v>3296</v>
      </c>
      <c r="U501" t="s">
        <v>3297</v>
      </c>
      <c r="V501" t="s">
        <v>178</v>
      </c>
      <c r="W501" t="s">
        <v>1139</v>
      </c>
      <c r="X501" t="s">
        <v>322</v>
      </c>
      <c r="Y501" t="s">
        <v>196</v>
      </c>
      <c r="AA501">
        <v>24</v>
      </c>
      <c r="AB501" t="s">
        <v>1982</v>
      </c>
      <c r="AC501" t="s">
        <v>3298</v>
      </c>
      <c r="AD501" t="s">
        <v>209</v>
      </c>
      <c r="AE501" s="39" t="s">
        <v>210</v>
      </c>
      <c r="AF501" t="s">
        <v>196</v>
      </c>
      <c r="AG501" t="s">
        <v>287</v>
      </c>
    </row>
    <row r="502" spans="3:37" x14ac:dyDescent="0.2">
      <c r="C502">
        <v>500000500</v>
      </c>
      <c r="E502" t="str">
        <f t="shared" si="34"/>
        <v>小幡  卓哉</v>
      </c>
      <c r="F502" t="str">
        <f t="shared" si="36"/>
        <v>ｵﾊﾞﾀ ﾀｸﾔ</v>
      </c>
      <c r="G502" t="str">
        <f t="shared" si="35"/>
        <v>OBATA Takuya(94)</v>
      </c>
      <c r="H502">
        <f t="shared" si="37"/>
        <v>1</v>
      </c>
      <c r="I502">
        <v>50</v>
      </c>
      <c r="J502">
        <f>IF(AC502="","500001",VLOOKUP(AC502,[2]shozoku!$A:$B,2,0))</f>
        <v>500030</v>
      </c>
      <c r="K502" t="str">
        <f>IF(AD502="","",VLOOKUP(AD502,[2]種目コード!$A:$B,2,0)&amp;IF(AF502="",""," "&amp;"0"&amp;AE502&amp;AF502&amp;AG502))</f>
        <v>00260 0001170</v>
      </c>
      <c r="L502" t="str">
        <f>IF(AH502="","",VLOOKUP(AH502,[2]種目コード!$A:$B,2,0)&amp;IF(AJ502="",""," "&amp;"0"&amp;AI502&amp;AJ502&amp;AK502))</f>
        <v/>
      </c>
      <c r="O502" t="s">
        <v>3299</v>
      </c>
      <c r="P502" t="s">
        <v>3300</v>
      </c>
      <c r="Q502" t="s">
        <v>3301</v>
      </c>
      <c r="R502" t="s">
        <v>1150</v>
      </c>
      <c r="S502" t="s">
        <v>3302</v>
      </c>
      <c r="T502" t="s">
        <v>1152</v>
      </c>
      <c r="U502" t="s">
        <v>3303</v>
      </c>
      <c r="V502" t="s">
        <v>178</v>
      </c>
      <c r="W502" t="s">
        <v>274</v>
      </c>
      <c r="X502" t="s">
        <v>322</v>
      </c>
      <c r="Y502" t="s">
        <v>248</v>
      </c>
      <c r="AA502">
        <v>26</v>
      </c>
      <c r="AB502" t="s">
        <v>1982</v>
      </c>
      <c r="AC502" t="s">
        <v>3304</v>
      </c>
      <c r="AD502" t="s">
        <v>209</v>
      </c>
      <c r="AE502" s="39" t="s">
        <v>210</v>
      </c>
      <c r="AF502">
        <v>11</v>
      </c>
      <c r="AG502">
        <v>70</v>
      </c>
    </row>
    <row r="503" spans="3:37" x14ac:dyDescent="0.2">
      <c r="C503">
        <v>500000501</v>
      </c>
      <c r="E503" t="str">
        <f t="shared" si="34"/>
        <v>松原  時生</v>
      </c>
      <c r="F503" t="str">
        <f t="shared" si="36"/>
        <v>ﾏﾂﾊﾞﾗ ﾄｷｵ</v>
      </c>
      <c r="G503" t="str">
        <f t="shared" si="35"/>
        <v>MATSUBARA Tokio(91)</v>
      </c>
      <c r="H503">
        <f t="shared" si="37"/>
        <v>1</v>
      </c>
      <c r="I503">
        <v>50</v>
      </c>
      <c r="J503">
        <f>IF(AC503="","500001",VLOOKUP(AC503,[2]shozoku!$A:$B,2,0))</f>
        <v>500030</v>
      </c>
      <c r="K503" t="str">
        <f>IF(AD503="","",VLOOKUP(AD503,[2]種目コード!$A:$B,2,0)&amp;IF(AF503="",""," "&amp;"0"&amp;AE503&amp;AF503&amp;AG503))</f>
        <v>00260 0001200</v>
      </c>
      <c r="L503" t="str">
        <f>IF(AH503="","",VLOOKUP(AH503,[2]種目コード!$A:$B,2,0)&amp;IF(AJ503="",""," "&amp;"0"&amp;AI503&amp;AJ503&amp;AK503))</f>
        <v/>
      </c>
      <c r="O503" t="s">
        <v>3305</v>
      </c>
      <c r="P503" t="s">
        <v>3306</v>
      </c>
      <c r="Q503" t="s">
        <v>3307</v>
      </c>
      <c r="R503" t="s">
        <v>3308</v>
      </c>
      <c r="S503" t="s">
        <v>3309</v>
      </c>
      <c r="T503" t="s">
        <v>3310</v>
      </c>
      <c r="U503" t="s">
        <v>3311</v>
      </c>
      <c r="V503" t="s">
        <v>178</v>
      </c>
      <c r="W503" t="s">
        <v>1843</v>
      </c>
      <c r="X503" t="s">
        <v>715</v>
      </c>
      <c r="Y503" t="s">
        <v>522</v>
      </c>
      <c r="AA503">
        <v>30</v>
      </c>
      <c r="AB503" t="s">
        <v>1982</v>
      </c>
      <c r="AC503" t="s">
        <v>3312</v>
      </c>
      <c r="AD503" t="s">
        <v>209</v>
      </c>
      <c r="AE503" s="39" t="s">
        <v>210</v>
      </c>
      <c r="AF503" t="s">
        <v>181</v>
      </c>
      <c r="AG503" t="s">
        <v>187</v>
      </c>
    </row>
    <row r="504" spans="3:37" x14ac:dyDescent="0.2">
      <c r="C504">
        <v>500000502</v>
      </c>
      <c r="E504" t="str">
        <f t="shared" si="34"/>
        <v>大友  愛子(高2)</v>
      </c>
      <c r="F504" t="str">
        <f t="shared" si="36"/>
        <v>ｵｵﾄﾓ ｱｲｺ</v>
      </c>
      <c r="G504" t="str">
        <f t="shared" si="35"/>
        <v>OTOMO Aiko(04)</v>
      </c>
      <c r="H504">
        <f t="shared" si="37"/>
        <v>2</v>
      </c>
      <c r="I504">
        <v>50</v>
      </c>
      <c r="J504">
        <f>IF(AC504="","500001",VLOOKUP(AC504,[2]shozoku!$A:$B,2,0))</f>
        <v>500030</v>
      </c>
      <c r="K504" t="str">
        <f>IF(AD504="","",VLOOKUP(AD504,[2]種目コード!$A:$B,2,0)&amp;IF(AF504="",""," "&amp;"0"&amp;AE504&amp;AF504&amp;AG504))</f>
        <v>07350 00556</v>
      </c>
      <c r="L504" t="str">
        <f>IF(AH504="","",VLOOKUP(AH504,[2]種目コード!$A:$B,2,0)&amp;IF(AJ504="",""," "&amp;"0"&amp;AI504&amp;AJ504&amp;AK504))</f>
        <v/>
      </c>
      <c r="O504" t="s">
        <v>3313</v>
      </c>
      <c r="P504" t="s">
        <v>3314</v>
      </c>
      <c r="Q504" t="s">
        <v>3315</v>
      </c>
      <c r="R504" t="s">
        <v>3316</v>
      </c>
      <c r="S504" t="s">
        <v>3317</v>
      </c>
      <c r="T504" t="s">
        <v>3318</v>
      </c>
      <c r="U504" t="s">
        <v>3319</v>
      </c>
      <c r="V504" t="s">
        <v>433</v>
      </c>
      <c r="W504" t="s">
        <v>1255</v>
      </c>
      <c r="X504" t="s">
        <v>196</v>
      </c>
      <c r="Y504" t="s">
        <v>186</v>
      </c>
      <c r="Z504" t="s">
        <v>1256</v>
      </c>
      <c r="AA504">
        <v>16</v>
      </c>
      <c r="AB504" t="s">
        <v>1982</v>
      </c>
      <c r="AC504" t="s">
        <v>3320</v>
      </c>
      <c r="AD504" t="s">
        <v>11</v>
      </c>
      <c r="AF504" t="s">
        <v>880</v>
      </c>
      <c r="AG504" t="s">
        <v>1077</v>
      </c>
    </row>
    <row r="505" spans="3:37" x14ac:dyDescent="0.2">
      <c r="C505">
        <v>500000503</v>
      </c>
      <c r="E505" t="str">
        <f t="shared" si="34"/>
        <v>清水  紀彦</v>
      </c>
      <c r="F505" t="str">
        <f t="shared" si="36"/>
        <v>ｼﾐｽﾞ ﾉﾘﾋｺ</v>
      </c>
      <c r="G505" t="str">
        <f t="shared" si="35"/>
        <v>SHIMIZU Norihiko(72)</v>
      </c>
      <c r="H505">
        <f t="shared" si="37"/>
        <v>1</v>
      </c>
      <c r="I505">
        <v>50</v>
      </c>
      <c r="J505">
        <f>IF(AC505="","500001",VLOOKUP(AC505,[2]shozoku!$A:$B,2,0))</f>
        <v>500084</v>
      </c>
      <c r="K505" t="str">
        <f>IF(AD505="","",VLOOKUP(AD505,[2]種目コード!$A:$B,2,0)&amp;IF(AF505="",""," "&amp;"0"&amp;AE505&amp;AF505&amp;AG505))</f>
        <v>08160 00913</v>
      </c>
      <c r="L505" t="str">
        <f>IF(AH505="","",VLOOKUP(AH505,[2]種目コード!$A:$B,2,0)&amp;IF(AJ505="",""," "&amp;"0"&amp;AI505&amp;AJ505&amp;AK505))</f>
        <v/>
      </c>
      <c r="O505" t="s">
        <v>2145</v>
      </c>
      <c r="P505" t="s">
        <v>3321</v>
      </c>
      <c r="Q505" t="s">
        <v>2147</v>
      </c>
      <c r="R505" t="s">
        <v>3322</v>
      </c>
      <c r="S505" t="s">
        <v>3323</v>
      </c>
      <c r="T505" t="s">
        <v>3324</v>
      </c>
      <c r="U505" t="s">
        <v>3325</v>
      </c>
      <c r="V505" t="s">
        <v>178</v>
      </c>
      <c r="W505" t="s">
        <v>1881</v>
      </c>
      <c r="X505" t="s">
        <v>247</v>
      </c>
      <c r="Y505" t="s">
        <v>276</v>
      </c>
      <c r="AA505">
        <v>49</v>
      </c>
      <c r="AB505" t="s">
        <v>1982</v>
      </c>
      <c r="AC505" t="s">
        <v>3326</v>
      </c>
      <c r="AD505" t="s">
        <v>1933</v>
      </c>
      <c r="AF505" s="39" t="s">
        <v>199</v>
      </c>
      <c r="AG505" t="s">
        <v>497</v>
      </c>
    </row>
    <row r="506" spans="3:37" x14ac:dyDescent="0.2">
      <c r="C506">
        <v>500000504</v>
      </c>
      <c r="E506" t="str">
        <f t="shared" si="34"/>
        <v>東  柊佑(高2)</v>
      </c>
      <c r="F506" t="str">
        <f t="shared" si="36"/>
        <v>ｱｽﾞﾏ ｼｭｳ</v>
      </c>
      <c r="G506" t="str">
        <f t="shared" si="35"/>
        <v>AZUMA Shu(04)</v>
      </c>
      <c r="H506">
        <f t="shared" si="37"/>
        <v>1</v>
      </c>
      <c r="I506">
        <v>50</v>
      </c>
      <c r="J506">
        <f>IF(AC506="","500001",VLOOKUP(AC506,[2]shozoku!$A:$B,2,0))</f>
        <v>500085</v>
      </c>
      <c r="K506" t="str">
        <f>IF(AD506="","",VLOOKUP(AD506,[2]種目コード!$A:$B,2,0)&amp;IF(AF506="",""," "&amp;"0"&amp;AE506&amp;AF506&amp;AG506))</f>
        <v>00250 0001255</v>
      </c>
      <c r="L506" t="str">
        <f>IF(AH506="","",VLOOKUP(AH506,[2]種目コード!$A:$B,2,0)&amp;IF(AJ506="",""," "&amp;"0"&amp;AI506&amp;AJ506&amp;AK506))</f>
        <v>07350 00559</v>
      </c>
      <c r="O506" t="s">
        <v>3327</v>
      </c>
      <c r="P506" t="s">
        <v>3328</v>
      </c>
      <c r="Q506" t="s">
        <v>3329</v>
      </c>
      <c r="R506" t="s">
        <v>1072</v>
      </c>
      <c r="S506" t="s">
        <v>3330</v>
      </c>
      <c r="T506" t="s">
        <v>3331</v>
      </c>
      <c r="U506" t="s">
        <v>3332</v>
      </c>
      <c r="V506" t="s">
        <v>178</v>
      </c>
      <c r="W506">
        <v>2004</v>
      </c>
      <c r="X506" t="s">
        <v>585</v>
      </c>
      <c r="Y506" t="s">
        <v>730</v>
      </c>
      <c r="Z506" t="s">
        <v>1256</v>
      </c>
      <c r="AA506">
        <v>16</v>
      </c>
      <c r="AB506" t="s">
        <v>1982</v>
      </c>
      <c r="AC506" t="s">
        <v>3333</v>
      </c>
      <c r="AD506" t="s">
        <v>6</v>
      </c>
      <c r="AE506" s="39" t="s">
        <v>210</v>
      </c>
      <c r="AF506" t="s">
        <v>181</v>
      </c>
      <c r="AG506" t="s">
        <v>1317</v>
      </c>
      <c r="AH506" t="s">
        <v>11</v>
      </c>
      <c r="AJ506" t="s">
        <v>880</v>
      </c>
      <c r="AK506" t="s">
        <v>1052</v>
      </c>
    </row>
    <row r="507" spans="3:37" x14ac:dyDescent="0.2">
      <c r="C507">
        <v>500000505</v>
      </c>
      <c r="E507" t="str">
        <f t="shared" si="34"/>
        <v>八波  夏毅(高2)</v>
      </c>
      <c r="F507" t="str">
        <f t="shared" si="36"/>
        <v>ﾔﾂﾅﾐ ﾅﾂｷ</v>
      </c>
      <c r="G507" t="str">
        <f t="shared" si="35"/>
        <v>YATSUNAMI Natsuki(04)</v>
      </c>
      <c r="H507">
        <f t="shared" si="37"/>
        <v>1</v>
      </c>
      <c r="I507">
        <v>50</v>
      </c>
      <c r="J507">
        <f>IF(AC507="","500001",VLOOKUP(AC507,[2]shozoku!$A:$B,2,0))</f>
        <v>500085</v>
      </c>
      <c r="K507" t="str">
        <f>IF(AD507="","",VLOOKUP(AD507,[2]種目コード!$A:$B,2,0)&amp;IF(AF507="",""," "&amp;"0"&amp;AE507&amp;AF507&amp;AG507))</f>
        <v>00250 0001230</v>
      </c>
      <c r="L507" t="str">
        <f>IF(AH507="","",VLOOKUP(AH507,[2]種目コード!$A:$B,2,0)&amp;IF(AJ507="",""," "&amp;"0"&amp;AI507&amp;AJ507&amp;AK507))</f>
        <v>00850 0043600</v>
      </c>
      <c r="O507" t="s">
        <v>3334</v>
      </c>
      <c r="P507" t="s">
        <v>3335</v>
      </c>
      <c r="Q507" t="s">
        <v>3336</v>
      </c>
      <c r="R507" t="s">
        <v>467</v>
      </c>
      <c r="S507" t="s">
        <v>3337</v>
      </c>
      <c r="T507" t="s">
        <v>469</v>
      </c>
      <c r="U507" t="s">
        <v>3338</v>
      </c>
      <c r="V507" t="s">
        <v>178</v>
      </c>
      <c r="W507">
        <v>2004</v>
      </c>
      <c r="X507" t="s">
        <v>232</v>
      </c>
      <c r="Y507" t="s">
        <v>497</v>
      </c>
      <c r="Z507" t="s">
        <v>1256</v>
      </c>
      <c r="AA507">
        <v>17</v>
      </c>
      <c r="AB507" t="s">
        <v>1982</v>
      </c>
      <c r="AC507" t="s">
        <v>3333</v>
      </c>
      <c r="AD507" t="s">
        <v>6</v>
      </c>
      <c r="AE507" s="39" t="s">
        <v>210</v>
      </c>
      <c r="AF507" t="s">
        <v>181</v>
      </c>
      <c r="AG507" t="s">
        <v>598</v>
      </c>
      <c r="AH507" t="s">
        <v>597</v>
      </c>
      <c r="AI507" t="s">
        <v>791</v>
      </c>
      <c r="AJ507" t="s">
        <v>587</v>
      </c>
      <c r="AK507" t="s">
        <v>187</v>
      </c>
    </row>
    <row r="508" spans="3:37" x14ac:dyDescent="0.2">
      <c r="C508">
        <v>500000506</v>
      </c>
      <c r="E508" t="str">
        <f t="shared" si="34"/>
        <v>井上  耕太(高2)</v>
      </c>
      <c r="F508" t="str">
        <f t="shared" si="36"/>
        <v>ｲﾉｳｴ ｺｳﾀ</v>
      </c>
      <c r="G508" t="str">
        <f t="shared" si="35"/>
        <v>INOUE Kota(04)</v>
      </c>
      <c r="H508">
        <f t="shared" si="37"/>
        <v>1</v>
      </c>
      <c r="I508">
        <v>50</v>
      </c>
      <c r="J508">
        <f>IF(AC508="","500001",VLOOKUP(AC508,[2]shozoku!$A:$B,2,0))</f>
        <v>500085</v>
      </c>
      <c r="K508" t="str">
        <f>IF(AD508="","",VLOOKUP(AD508,[2]種目コード!$A:$B,2,0)&amp;IF(AF508="",""," "&amp;"0"&amp;AE508&amp;AF508&amp;AG508))</f>
        <v>00250 0001160</v>
      </c>
      <c r="L508" t="str">
        <f>IF(AH508="","",VLOOKUP(AH508,[2]種目コード!$A:$B,2,0)&amp;IF(AJ508="",""," "&amp;"0"&amp;AI508&amp;AJ508&amp;AK508))</f>
        <v>07350 00550</v>
      </c>
      <c r="O508" t="s">
        <v>740</v>
      </c>
      <c r="P508" t="s">
        <v>3339</v>
      </c>
      <c r="Q508" t="s">
        <v>742</v>
      </c>
      <c r="R508" t="s">
        <v>1024</v>
      </c>
      <c r="S508" t="s">
        <v>743</v>
      </c>
      <c r="T508" t="s">
        <v>3340</v>
      </c>
      <c r="U508" t="s">
        <v>3341</v>
      </c>
      <c r="V508" t="s">
        <v>178</v>
      </c>
      <c r="W508">
        <v>2004</v>
      </c>
      <c r="X508" t="s">
        <v>181</v>
      </c>
      <c r="Y508" t="s">
        <v>221</v>
      </c>
      <c r="Z508" t="s">
        <v>1256</v>
      </c>
      <c r="AA508">
        <v>16</v>
      </c>
      <c r="AB508" t="s">
        <v>1982</v>
      </c>
      <c r="AC508" t="s">
        <v>3333</v>
      </c>
      <c r="AD508" t="s">
        <v>6</v>
      </c>
      <c r="AE508" s="39" t="s">
        <v>210</v>
      </c>
      <c r="AF508" t="s">
        <v>196</v>
      </c>
      <c r="AG508" t="s">
        <v>211</v>
      </c>
      <c r="AH508" t="s">
        <v>11</v>
      </c>
      <c r="AJ508" t="s">
        <v>880</v>
      </c>
      <c r="AK508" t="s">
        <v>1068</v>
      </c>
    </row>
    <row r="509" spans="3:37" x14ac:dyDescent="0.2">
      <c r="C509">
        <v>500000507</v>
      </c>
      <c r="E509" t="str">
        <f t="shared" si="34"/>
        <v>大塚  登人(高2)</v>
      </c>
      <c r="F509" t="str">
        <f t="shared" si="36"/>
        <v>ｵｵﾂｶ ﾄｳﾄ</v>
      </c>
      <c r="G509" t="str">
        <f t="shared" si="35"/>
        <v>OTSUKA Toto(04)</v>
      </c>
      <c r="H509">
        <f t="shared" si="37"/>
        <v>1</v>
      </c>
      <c r="I509">
        <v>50</v>
      </c>
      <c r="J509">
        <f>IF(AC509="","500001",VLOOKUP(AC509,[2]shozoku!$A:$B,2,0))</f>
        <v>500085</v>
      </c>
      <c r="K509" t="str">
        <f>IF(AD509="","",VLOOKUP(AD509,[2]種目コード!$A:$B,2,0)&amp;IF(AF509="",""," "&amp;"0"&amp;AE509&amp;AF509&amp;AG509))</f>
        <v>07350 00520</v>
      </c>
      <c r="L509" t="str">
        <f>IF(AH509="","",VLOOKUP(AH509,[2]種目コード!$A:$B,2,0)&amp;IF(AJ509="",""," "&amp;"0"&amp;AI509&amp;AJ509&amp;AK509))</f>
        <v/>
      </c>
      <c r="O509" t="s">
        <v>3342</v>
      </c>
      <c r="P509" t="s">
        <v>3343</v>
      </c>
      <c r="Q509" t="s">
        <v>1994</v>
      </c>
      <c r="R509" t="s">
        <v>3344</v>
      </c>
      <c r="S509" t="s">
        <v>3345</v>
      </c>
      <c r="T509" t="s">
        <v>3346</v>
      </c>
      <c r="U509" t="s">
        <v>3347</v>
      </c>
      <c r="V509" t="s">
        <v>178</v>
      </c>
      <c r="W509">
        <v>2004</v>
      </c>
      <c r="X509" t="s">
        <v>322</v>
      </c>
      <c r="Y509" t="s">
        <v>655</v>
      </c>
      <c r="Z509" t="s">
        <v>1256</v>
      </c>
      <c r="AA509">
        <v>16</v>
      </c>
      <c r="AB509" t="s">
        <v>1982</v>
      </c>
      <c r="AC509" t="s">
        <v>3333</v>
      </c>
      <c r="AD509" t="s">
        <v>11</v>
      </c>
      <c r="AF509" t="s">
        <v>880</v>
      </c>
      <c r="AG509" t="s">
        <v>655</v>
      </c>
    </row>
    <row r="510" spans="3:37" x14ac:dyDescent="0.2">
      <c r="C510">
        <v>500000508</v>
      </c>
      <c r="E510" t="str">
        <f t="shared" si="34"/>
        <v>佐々木  達広(高2)</v>
      </c>
      <c r="F510" t="str">
        <f t="shared" si="36"/>
        <v>ｻｻｷ ﾀﾂﾋﾛ</v>
      </c>
      <c r="G510" t="str">
        <f t="shared" si="35"/>
        <v>SASAKI Tatsuhiro(04)</v>
      </c>
      <c r="H510">
        <f t="shared" si="37"/>
        <v>1</v>
      </c>
      <c r="I510">
        <v>50</v>
      </c>
      <c r="J510">
        <f>IF(AC510="","500001",VLOOKUP(AC510,[2]shozoku!$A:$B,2,0))</f>
        <v>500085</v>
      </c>
      <c r="K510" t="str">
        <f>IF(AD510="","",VLOOKUP(AD510,[2]種目コード!$A:$B,2,0)&amp;IF(AF510="",""," "&amp;"0"&amp;AE510&amp;AF510&amp;AG510))</f>
        <v>00250 0001208</v>
      </c>
      <c r="L510" t="str">
        <f>IF(AH510="","",VLOOKUP(AH510,[2]種目コード!$A:$B,2,0)&amp;IF(AJ510="",""," "&amp;"0"&amp;AI510&amp;AJ510&amp;AK510))</f>
        <v/>
      </c>
      <c r="O510" t="s">
        <v>3348</v>
      </c>
      <c r="P510" t="s">
        <v>3349</v>
      </c>
      <c r="Q510" t="s">
        <v>3350</v>
      </c>
      <c r="R510" t="s">
        <v>3351</v>
      </c>
      <c r="S510" t="s">
        <v>3352</v>
      </c>
      <c r="T510" t="s">
        <v>3353</v>
      </c>
      <c r="U510" t="s">
        <v>3354</v>
      </c>
      <c r="V510" t="s">
        <v>178</v>
      </c>
      <c r="W510">
        <v>2004</v>
      </c>
      <c r="X510" t="s">
        <v>196</v>
      </c>
      <c r="Y510" t="s">
        <v>585</v>
      </c>
      <c r="Z510" t="s">
        <v>1256</v>
      </c>
      <c r="AA510">
        <v>16</v>
      </c>
      <c r="AB510" t="s">
        <v>1982</v>
      </c>
      <c r="AC510" t="s">
        <v>3333</v>
      </c>
      <c r="AD510" t="s">
        <v>6</v>
      </c>
      <c r="AE510" s="39" t="s">
        <v>210</v>
      </c>
      <c r="AF510" t="s">
        <v>181</v>
      </c>
      <c r="AG510" t="s">
        <v>232</v>
      </c>
    </row>
    <row r="511" spans="3:37" x14ac:dyDescent="0.2">
      <c r="C511">
        <v>500000509</v>
      </c>
      <c r="E511" t="str">
        <f t="shared" si="34"/>
        <v>砂川  友志(高2)</v>
      </c>
      <c r="F511" t="str">
        <f t="shared" si="36"/>
        <v>ｲｻｶﾞﾜ ﾄﾓｼ</v>
      </c>
      <c r="G511" t="str">
        <f t="shared" si="35"/>
        <v>ISAGAWA Tomoshi(05)</v>
      </c>
      <c r="H511">
        <f t="shared" si="37"/>
        <v>1</v>
      </c>
      <c r="I511">
        <v>50</v>
      </c>
      <c r="J511">
        <f>IF(AC511="","500001",VLOOKUP(AC511,[2]shozoku!$A:$B,2,0))</f>
        <v>500085</v>
      </c>
      <c r="K511" t="str">
        <f>IF(AD511="","",VLOOKUP(AD511,[2]種目コード!$A:$B,2,0)&amp;IF(AF511="",""," "&amp;"0"&amp;AE511&amp;AF511&amp;AG511))</f>
        <v>01150 0180343</v>
      </c>
      <c r="L511" t="str">
        <f>IF(AH511="","",VLOOKUP(AH511,[2]種目コード!$A:$B,2,0)&amp;IF(AJ511="",""," "&amp;"0"&amp;AI511&amp;AJ511&amp;AK511))</f>
        <v/>
      </c>
      <c r="O511" t="s">
        <v>3355</v>
      </c>
      <c r="P511" t="s">
        <v>3356</v>
      </c>
      <c r="Q511" t="s">
        <v>3357</v>
      </c>
      <c r="R511" t="s">
        <v>3358</v>
      </c>
      <c r="S511" t="s">
        <v>3359</v>
      </c>
      <c r="T511" t="s">
        <v>3360</v>
      </c>
      <c r="U511" t="s">
        <v>3361</v>
      </c>
      <c r="V511" t="s">
        <v>178</v>
      </c>
      <c r="W511">
        <v>2005</v>
      </c>
      <c r="X511" t="s">
        <v>295</v>
      </c>
      <c r="Y511" t="s">
        <v>253</v>
      </c>
      <c r="Z511" t="s">
        <v>1256</v>
      </c>
      <c r="AA511">
        <v>16</v>
      </c>
      <c r="AB511" t="s">
        <v>1982</v>
      </c>
      <c r="AC511" t="s">
        <v>3333</v>
      </c>
      <c r="AD511" t="s">
        <v>7</v>
      </c>
      <c r="AE511" t="s">
        <v>701</v>
      </c>
      <c r="AF511" t="s">
        <v>295</v>
      </c>
      <c r="AG511" t="s">
        <v>266</v>
      </c>
    </row>
    <row r="512" spans="3:37" x14ac:dyDescent="0.2">
      <c r="C512">
        <v>500000510</v>
      </c>
      <c r="E512" t="str">
        <f t="shared" si="34"/>
        <v>安藤  壮汰(高1)</v>
      </c>
      <c r="F512" t="str">
        <f t="shared" si="36"/>
        <v>ｱﾝﾄﾞｳ ｿｳﾀ</v>
      </c>
      <c r="G512" t="str">
        <f t="shared" si="35"/>
        <v>ANDOU Souta(05)</v>
      </c>
      <c r="H512">
        <f t="shared" si="37"/>
        <v>1</v>
      </c>
      <c r="I512">
        <v>50</v>
      </c>
      <c r="J512">
        <f>IF(AC512="","500001",VLOOKUP(AC512,[2]shozoku!$A:$B,2,0))</f>
        <v>500085</v>
      </c>
      <c r="K512" t="str">
        <f>IF(AD512="","",VLOOKUP(AD512,[2]種目コード!$A:$B,2,0)&amp;IF(AF512="",""," "&amp;"0"&amp;AE512&amp;AF512&amp;AG512))</f>
        <v>00250 0001280</v>
      </c>
      <c r="L512" t="str">
        <f>IF(AH512="","",VLOOKUP(AH512,[2]種目コード!$A:$B,2,0)&amp;IF(AJ512="",""," "&amp;"0"&amp;AI512&amp;AJ512&amp;AK512))</f>
        <v/>
      </c>
      <c r="O512" t="s">
        <v>3362</v>
      </c>
      <c r="P512" t="s">
        <v>3363</v>
      </c>
      <c r="Q512" t="s">
        <v>290</v>
      </c>
      <c r="R512" t="s">
        <v>2844</v>
      </c>
      <c r="S512" t="s">
        <v>3364</v>
      </c>
      <c r="T512" t="s">
        <v>2846</v>
      </c>
      <c r="U512" t="s">
        <v>3365</v>
      </c>
      <c r="V512" t="s">
        <v>178</v>
      </c>
      <c r="W512">
        <v>2005</v>
      </c>
      <c r="X512" t="s">
        <v>791</v>
      </c>
      <c r="Y512">
        <v>30</v>
      </c>
      <c r="Z512" t="s">
        <v>595</v>
      </c>
      <c r="AA512">
        <v>16</v>
      </c>
      <c r="AB512" t="s">
        <v>1982</v>
      </c>
      <c r="AC512" t="s">
        <v>3333</v>
      </c>
      <c r="AD512" t="s">
        <v>6</v>
      </c>
      <c r="AE512" s="39" t="s">
        <v>210</v>
      </c>
      <c r="AF512" t="s">
        <v>181</v>
      </c>
      <c r="AG512" t="s">
        <v>980</v>
      </c>
    </row>
    <row r="513" spans="3:41" x14ac:dyDescent="0.2">
      <c r="C513">
        <v>500000511</v>
      </c>
      <c r="E513" t="str">
        <f t="shared" si="34"/>
        <v>齊田  誠(高1)</v>
      </c>
      <c r="F513" t="str">
        <f t="shared" si="36"/>
        <v>ｻｲﾀﾞ ﾏｺﾄ</v>
      </c>
      <c r="G513" t="str">
        <f t="shared" si="35"/>
        <v>SAIDA Makoto(06)</v>
      </c>
      <c r="H513">
        <f t="shared" si="37"/>
        <v>1</v>
      </c>
      <c r="I513">
        <v>50</v>
      </c>
      <c r="J513">
        <f>IF(AC513="","500001",VLOOKUP(AC513,[2]shozoku!$A:$B,2,0))</f>
        <v>500085</v>
      </c>
      <c r="K513" t="str">
        <f>IF(AD513="","",VLOOKUP(AD513,[2]種目コード!$A:$B,2,0)&amp;IF(AF513="",""," "&amp;"0"&amp;AE513&amp;AF513&amp;AG513))</f>
        <v>00250 0001280</v>
      </c>
      <c r="L513" t="str">
        <f>IF(AH513="","",VLOOKUP(AH513,[2]種目コード!$A:$B,2,0)&amp;IF(AJ513="",""," "&amp;"0"&amp;AI513&amp;AJ513&amp;AK513))</f>
        <v/>
      </c>
      <c r="O513" t="s">
        <v>3366</v>
      </c>
      <c r="P513" t="s">
        <v>3367</v>
      </c>
      <c r="Q513" t="s">
        <v>3368</v>
      </c>
      <c r="R513" t="s">
        <v>3369</v>
      </c>
      <c r="S513" t="s">
        <v>3370</v>
      </c>
      <c r="T513" t="s">
        <v>3371</v>
      </c>
      <c r="U513" t="s">
        <v>3372</v>
      </c>
      <c r="V513" t="s">
        <v>178</v>
      </c>
      <c r="W513">
        <v>2006</v>
      </c>
      <c r="X513" t="s">
        <v>499</v>
      </c>
      <c r="Y513">
        <v>21</v>
      </c>
      <c r="Z513" t="s">
        <v>595</v>
      </c>
      <c r="AA513">
        <v>15</v>
      </c>
      <c r="AB513" t="s">
        <v>1982</v>
      </c>
      <c r="AC513" t="s">
        <v>3333</v>
      </c>
      <c r="AD513" t="s">
        <v>6</v>
      </c>
      <c r="AE513" s="39" t="s">
        <v>210</v>
      </c>
      <c r="AF513" t="s">
        <v>181</v>
      </c>
      <c r="AG513" t="s">
        <v>980</v>
      </c>
    </row>
    <row r="514" spans="3:41" x14ac:dyDescent="0.2">
      <c r="C514">
        <v>500000512</v>
      </c>
      <c r="E514" t="str">
        <f t="shared" si="34"/>
        <v>髙野  隼大(高1)</v>
      </c>
      <c r="F514" t="str">
        <f t="shared" si="36"/>
        <v>ﾀｶﾉ ｼｭﾝﾀ</v>
      </c>
      <c r="G514" t="str">
        <f t="shared" si="35"/>
        <v>TAKANO Shunta(05)</v>
      </c>
      <c r="H514">
        <f t="shared" si="37"/>
        <v>1</v>
      </c>
      <c r="I514">
        <v>50</v>
      </c>
      <c r="J514">
        <f>IF(AC514="","500001",VLOOKUP(AC514,[2]shozoku!$A:$B,2,0))</f>
        <v>500085</v>
      </c>
      <c r="K514" t="str">
        <f>IF(AD514="","",VLOOKUP(AD514,[2]種目コード!$A:$B,2,0)&amp;IF(AF514="",""," "&amp;"0"&amp;AE514&amp;AF514&amp;AG514))</f>
        <v>00850 0042868</v>
      </c>
      <c r="L514" t="str">
        <f>IF(AH514="","",VLOOKUP(AH514,[2]種目コード!$A:$B,2,0)&amp;IF(AJ514="",""," "&amp;"0"&amp;AI514&amp;AJ514&amp;AK514))</f>
        <v/>
      </c>
      <c r="O514" t="s">
        <v>3373</v>
      </c>
      <c r="P514" t="s">
        <v>3374</v>
      </c>
      <c r="Q514" t="s">
        <v>3375</v>
      </c>
      <c r="R514" t="s">
        <v>2049</v>
      </c>
      <c r="S514" t="s">
        <v>3376</v>
      </c>
      <c r="T514" t="s">
        <v>2051</v>
      </c>
      <c r="U514" t="s">
        <v>3377</v>
      </c>
      <c r="V514" t="s">
        <v>178</v>
      </c>
      <c r="W514">
        <v>2005</v>
      </c>
      <c r="X514" t="s">
        <v>880</v>
      </c>
      <c r="Y514">
        <v>11</v>
      </c>
      <c r="Z514" t="s">
        <v>595</v>
      </c>
      <c r="AA514">
        <v>16</v>
      </c>
      <c r="AB514" t="s">
        <v>1982</v>
      </c>
      <c r="AC514" t="s">
        <v>3333</v>
      </c>
      <c r="AD514" t="s">
        <v>597</v>
      </c>
      <c r="AE514" t="s">
        <v>791</v>
      </c>
      <c r="AF514" t="s">
        <v>221</v>
      </c>
      <c r="AG514" t="s">
        <v>3378</v>
      </c>
    </row>
    <row r="515" spans="3:41" x14ac:dyDescent="0.2">
      <c r="C515">
        <v>500000513</v>
      </c>
      <c r="E515" t="str">
        <f t="shared" ref="E515:E578" si="38">ASC(O515&amp;"  "&amp;P515&amp;IF(Z515="","","("&amp;Z515&amp;")"))</f>
        <v>竹内  滉(高1)</v>
      </c>
      <c r="F515" t="str">
        <f t="shared" si="36"/>
        <v>ﾀｹｳﾁ ｺｳ</v>
      </c>
      <c r="G515" t="str">
        <f t="shared" ref="G515:G578" si="39">ASC(UPPER(S515)&amp;" "&amp;PROPER(T515))&amp;"("&amp;RIGHT(W515,2)&amp;")"</f>
        <v>TAKEUCHI Koh(06)</v>
      </c>
      <c r="H515">
        <f t="shared" si="37"/>
        <v>1</v>
      </c>
      <c r="I515">
        <v>50</v>
      </c>
      <c r="J515">
        <f>IF(AC515="","500001",VLOOKUP(AC515,[2]shozoku!$A:$B,2,0))</f>
        <v>500085</v>
      </c>
      <c r="K515" t="str">
        <f>IF(AD515="","",VLOOKUP(AD515,[2]種目コード!$A:$B,2,0)&amp;IF(AF515="",""," "&amp;"0"&amp;AE515&amp;AF515&amp;AG515))</f>
        <v>00250 0001250</v>
      </c>
      <c r="L515" t="str">
        <f>IF(AH515="","",VLOOKUP(AH515,[2]種目コード!$A:$B,2,0)&amp;IF(AJ515="",""," "&amp;"0"&amp;AI515&amp;AJ515&amp;AK515))</f>
        <v/>
      </c>
      <c r="O515" t="s">
        <v>3379</v>
      </c>
      <c r="P515" t="s">
        <v>3380</v>
      </c>
      <c r="Q515" t="s">
        <v>3381</v>
      </c>
      <c r="R515" t="s">
        <v>750</v>
      </c>
      <c r="S515" t="s">
        <v>3382</v>
      </c>
      <c r="T515" t="s">
        <v>3383</v>
      </c>
      <c r="U515" t="s">
        <v>3384</v>
      </c>
      <c r="V515" t="s">
        <v>178</v>
      </c>
      <c r="W515">
        <v>2006</v>
      </c>
      <c r="X515" t="s">
        <v>499</v>
      </c>
      <c r="Y515">
        <v>13</v>
      </c>
      <c r="Z515" t="s">
        <v>595</v>
      </c>
      <c r="AA515">
        <v>15</v>
      </c>
      <c r="AB515" t="s">
        <v>1982</v>
      </c>
      <c r="AC515" t="s">
        <v>3333</v>
      </c>
      <c r="AD515" t="s">
        <v>6</v>
      </c>
      <c r="AE515" s="39" t="s">
        <v>210</v>
      </c>
      <c r="AF515" t="s">
        <v>181</v>
      </c>
      <c r="AG515" t="s">
        <v>1068</v>
      </c>
    </row>
    <row r="516" spans="3:41" x14ac:dyDescent="0.2">
      <c r="C516">
        <v>500000514</v>
      </c>
      <c r="E516" t="str">
        <f t="shared" si="38"/>
        <v>田中  孔明(高1)</v>
      </c>
      <c r="F516" t="str">
        <f t="shared" si="36"/>
        <v>ﾀﾅｶ ｺｳﾒｲ</v>
      </c>
      <c r="G516" t="str">
        <f t="shared" si="39"/>
        <v>TANAKA Koumei(05)</v>
      </c>
      <c r="H516">
        <f t="shared" si="37"/>
        <v>1</v>
      </c>
      <c r="I516">
        <v>50</v>
      </c>
      <c r="J516">
        <f>IF(AC516="","500001",VLOOKUP(AC516,[2]shozoku!$A:$B,2,0))</f>
        <v>500085</v>
      </c>
      <c r="K516" t="str">
        <f>IF(AD516="","",VLOOKUP(AD516,[2]種目コード!$A:$B,2,0)&amp;IF(AF516="",""," "&amp;"0"&amp;AE516&amp;AF516&amp;AG516))</f>
        <v>00250 0001220</v>
      </c>
      <c r="L516" t="str">
        <f>IF(AH516="","",VLOOKUP(AH516,[2]種目コード!$A:$B,2,0)&amp;IF(AJ516="",""," "&amp;"0"&amp;AI516&amp;AJ516&amp;AK516))</f>
        <v>07350 00580</v>
      </c>
      <c r="O516" t="s">
        <v>3385</v>
      </c>
      <c r="P516" t="s">
        <v>3386</v>
      </c>
      <c r="Q516" t="s">
        <v>257</v>
      </c>
      <c r="R516" t="s">
        <v>3387</v>
      </c>
      <c r="S516" t="s">
        <v>259</v>
      </c>
      <c r="T516" t="s">
        <v>3388</v>
      </c>
      <c r="U516" t="s">
        <v>3389</v>
      </c>
      <c r="V516" t="s">
        <v>178</v>
      </c>
      <c r="W516">
        <v>2005</v>
      </c>
      <c r="X516" t="s">
        <v>791</v>
      </c>
      <c r="Y516" t="s">
        <v>275</v>
      </c>
      <c r="Z516" t="s">
        <v>595</v>
      </c>
      <c r="AA516">
        <v>16</v>
      </c>
      <c r="AB516" t="s">
        <v>1982</v>
      </c>
      <c r="AC516" t="s">
        <v>3333</v>
      </c>
      <c r="AD516" t="s">
        <v>6</v>
      </c>
      <c r="AE516" s="39" t="s">
        <v>210</v>
      </c>
      <c r="AF516" t="s">
        <v>181</v>
      </c>
      <c r="AG516" t="s">
        <v>655</v>
      </c>
      <c r="AH516" t="s">
        <v>11</v>
      </c>
      <c r="AJ516" t="s">
        <v>880</v>
      </c>
      <c r="AK516" t="s">
        <v>980</v>
      </c>
    </row>
    <row r="517" spans="3:41" x14ac:dyDescent="0.2">
      <c r="C517">
        <v>500000515</v>
      </c>
      <c r="E517" t="str">
        <f t="shared" si="38"/>
        <v>和田  煌輝(高1)</v>
      </c>
      <c r="F517" t="str">
        <f t="shared" si="36"/>
        <v>ﾜﾀﾞ ｺｳｷ</v>
      </c>
      <c r="G517" t="str">
        <f t="shared" si="39"/>
        <v>WADA Koki(05)</v>
      </c>
      <c r="H517">
        <f t="shared" si="37"/>
        <v>1</v>
      </c>
      <c r="I517">
        <v>50</v>
      </c>
      <c r="J517">
        <f>IF(AC517="","500001",VLOOKUP(AC517,[2]shozoku!$A:$B,2,0))</f>
        <v>500085</v>
      </c>
      <c r="K517" t="str">
        <f>IF(AD517="","",VLOOKUP(AD517,[2]種目コード!$A:$B,2,0)&amp;IF(AF517="",""," "&amp;"0"&amp;AE517&amp;AF517&amp;AG517))</f>
        <v>00250 0001213</v>
      </c>
      <c r="L517" t="str">
        <f>IF(AH517="","",VLOOKUP(AH517,[2]種目コード!$A:$B,2,0)&amp;IF(AJ517="",""," "&amp;"0"&amp;AI517&amp;AJ517&amp;AK517))</f>
        <v/>
      </c>
      <c r="O517" t="s">
        <v>3390</v>
      </c>
      <c r="P517" t="s">
        <v>3391</v>
      </c>
      <c r="Q517" t="s">
        <v>2837</v>
      </c>
      <c r="R517" t="s">
        <v>1251</v>
      </c>
      <c r="S517" t="s">
        <v>2838</v>
      </c>
      <c r="T517" t="s">
        <v>1253</v>
      </c>
      <c r="U517" t="s">
        <v>3392</v>
      </c>
      <c r="V517" t="s">
        <v>178</v>
      </c>
      <c r="W517">
        <v>2005</v>
      </c>
      <c r="X517">
        <v>11</v>
      </c>
      <c r="Y517">
        <v>10</v>
      </c>
      <c r="Z517" t="s">
        <v>595</v>
      </c>
      <c r="AA517">
        <v>15</v>
      </c>
      <c r="AB517" t="s">
        <v>1982</v>
      </c>
      <c r="AC517" t="s">
        <v>3333</v>
      </c>
      <c r="AD517" t="s">
        <v>6</v>
      </c>
      <c r="AE517" s="39" t="s">
        <v>210</v>
      </c>
      <c r="AF517" t="s">
        <v>181</v>
      </c>
      <c r="AG517" t="s">
        <v>497</v>
      </c>
    </row>
    <row r="518" spans="3:41" x14ac:dyDescent="0.2">
      <c r="C518">
        <v>500000516</v>
      </c>
      <c r="E518" t="str">
        <f t="shared" si="38"/>
        <v>加藤  照葉(高1)</v>
      </c>
      <c r="F518" t="str">
        <f t="shared" si="36"/>
        <v>ｶﾄｳ ﾃﾙﾊ</v>
      </c>
      <c r="G518" t="str">
        <f t="shared" si="39"/>
        <v>KATO Teruha(06)</v>
      </c>
      <c r="H518">
        <f t="shared" si="37"/>
        <v>1</v>
      </c>
      <c r="I518">
        <v>50</v>
      </c>
      <c r="J518">
        <f>IF(AC518="","500001",VLOOKUP(AC518,[2]shozoku!$A:$B,2,0))</f>
        <v>500085</v>
      </c>
      <c r="K518" t="str">
        <f>IF(AD518="","",VLOOKUP(AD518,[2]種目コード!$A:$B,2,0)&amp;IF(AF518="",""," "&amp;"0"&amp;AE518&amp;AF518&amp;AG518))</f>
        <v>07350 00430</v>
      </c>
      <c r="L518" t="str">
        <f>IF(AH518="","",VLOOKUP(AH518,[2]種目コード!$A:$B,2,0)&amp;IF(AJ518="",""," "&amp;"0"&amp;AI518&amp;AJ518&amp;AK518))</f>
        <v>00250 0001349</v>
      </c>
      <c r="O518" t="s">
        <v>2798</v>
      </c>
      <c r="P518" t="s">
        <v>3393</v>
      </c>
      <c r="Q518" t="s">
        <v>279</v>
      </c>
      <c r="R518" t="s">
        <v>3394</v>
      </c>
      <c r="S518" t="s">
        <v>1055</v>
      </c>
      <c r="T518" t="s">
        <v>3395</v>
      </c>
      <c r="U518" t="s">
        <v>3396</v>
      </c>
      <c r="V518" t="s">
        <v>178</v>
      </c>
      <c r="W518">
        <v>2006</v>
      </c>
      <c r="X518" t="s">
        <v>303</v>
      </c>
      <c r="Y518" t="s">
        <v>791</v>
      </c>
      <c r="Z518" t="s">
        <v>595</v>
      </c>
      <c r="AA518">
        <v>15</v>
      </c>
      <c r="AB518" t="s">
        <v>1982</v>
      </c>
      <c r="AC518" t="s">
        <v>3333</v>
      </c>
      <c r="AD518" t="s">
        <v>11</v>
      </c>
      <c r="AF518" t="s">
        <v>791</v>
      </c>
      <c r="AG518" t="s">
        <v>598</v>
      </c>
      <c r="AH518" t="s">
        <v>6</v>
      </c>
      <c r="AI518" t="s">
        <v>187</v>
      </c>
      <c r="AJ518" t="s">
        <v>497</v>
      </c>
      <c r="AK518" t="s">
        <v>1422</v>
      </c>
    </row>
    <row r="519" spans="3:41" x14ac:dyDescent="0.2">
      <c r="C519">
        <v>500000517</v>
      </c>
      <c r="E519" t="str">
        <f t="shared" si="38"/>
        <v>増子  恵里花(高2)</v>
      </c>
      <c r="F519" t="str">
        <f t="shared" si="36"/>
        <v>ﾏｼｺ ｴﾘｶ</v>
      </c>
      <c r="G519" t="str">
        <f t="shared" si="39"/>
        <v>MASHIKO Erika(04)</v>
      </c>
      <c r="H519">
        <f t="shared" si="37"/>
        <v>2</v>
      </c>
      <c r="I519">
        <v>50</v>
      </c>
      <c r="J519">
        <f>IF(AC519="","500001",VLOOKUP(AC519,[2]shozoku!$A:$B,2,0))</f>
        <v>500085</v>
      </c>
      <c r="K519" t="str">
        <f>IF(AD519="","",VLOOKUP(AD519,[2]種目コード!$A:$B,2,0)&amp;IF(AF519="",""," "&amp;"0"&amp;AE519&amp;AF519&amp;AG519))</f>
        <v>00250 0001360</v>
      </c>
      <c r="L519" t="str">
        <f>IF(AH519="","",VLOOKUP(AH519,[2]種目コード!$A:$B,2,0)&amp;IF(AJ519="",""," "&amp;"0"&amp;AI519&amp;AJ519&amp;AK519))</f>
        <v/>
      </c>
      <c r="O519" t="s">
        <v>3397</v>
      </c>
      <c r="P519" t="s">
        <v>3398</v>
      </c>
      <c r="Q519" t="s">
        <v>3399</v>
      </c>
      <c r="R519" t="s">
        <v>3400</v>
      </c>
      <c r="S519" t="s">
        <v>3401</v>
      </c>
      <c r="T519" t="s">
        <v>3402</v>
      </c>
      <c r="U519" t="s">
        <v>3403</v>
      </c>
      <c r="V519" t="s">
        <v>433</v>
      </c>
      <c r="W519">
        <v>2004</v>
      </c>
      <c r="X519" t="s">
        <v>232</v>
      </c>
      <c r="Y519" t="s">
        <v>303</v>
      </c>
      <c r="Z519" t="s">
        <v>1256</v>
      </c>
      <c r="AA519">
        <v>17</v>
      </c>
      <c r="AB519" t="s">
        <v>1982</v>
      </c>
      <c r="AC519" t="s">
        <v>3333</v>
      </c>
      <c r="AD519" t="s">
        <v>6</v>
      </c>
      <c r="AE519" s="39" t="s">
        <v>210</v>
      </c>
      <c r="AF519" t="s">
        <v>497</v>
      </c>
      <c r="AG519" t="s">
        <v>211</v>
      </c>
      <c r="AL519" t="s">
        <v>5</v>
      </c>
      <c r="AM519" t="s">
        <v>220</v>
      </c>
      <c r="AN519" t="s">
        <v>1512</v>
      </c>
      <c r="AO519" t="s">
        <v>187</v>
      </c>
    </row>
    <row r="520" spans="3:41" x14ac:dyDescent="0.2">
      <c r="C520">
        <v>500000518</v>
      </c>
      <c r="E520" t="str">
        <f t="shared" si="38"/>
        <v>佐々木  千紘(高1)</v>
      </c>
      <c r="F520" t="str">
        <f t="shared" si="36"/>
        <v>ｻｻｷ ﾁﾋﾛ</v>
      </c>
      <c r="G520" t="str">
        <f t="shared" si="39"/>
        <v>SASAKI Chihiro(05)</v>
      </c>
      <c r="H520">
        <f t="shared" si="37"/>
        <v>2</v>
      </c>
      <c r="I520">
        <v>50</v>
      </c>
      <c r="J520">
        <f>IF(AC520="","500001",VLOOKUP(AC520,[2]shozoku!$A:$B,2,0))</f>
        <v>500085</v>
      </c>
      <c r="K520" t="str">
        <f>IF(AD520="","",VLOOKUP(AD520,[2]種目コード!$A:$B,2,0)&amp;IF(AF520="",""," "&amp;"0"&amp;AE520&amp;AF520&amp;AG520))</f>
        <v>00250 0001438</v>
      </c>
      <c r="L520" t="str">
        <f>IF(AH520="","",VLOOKUP(AH520,[2]種目コード!$A:$B,2,0)&amp;IF(AJ520="",""," "&amp;"0"&amp;AI520&amp;AJ520&amp;AK520))</f>
        <v/>
      </c>
      <c r="O520" t="s">
        <v>3348</v>
      </c>
      <c r="P520" t="s">
        <v>3404</v>
      </c>
      <c r="Q520" t="s">
        <v>3350</v>
      </c>
      <c r="R520" t="s">
        <v>3405</v>
      </c>
      <c r="S520" t="s">
        <v>3352</v>
      </c>
      <c r="T520" t="s">
        <v>3406</v>
      </c>
      <c r="U520" t="s">
        <v>3407</v>
      </c>
      <c r="V520" t="s">
        <v>433</v>
      </c>
      <c r="W520">
        <v>2005</v>
      </c>
      <c r="X520" t="s">
        <v>275</v>
      </c>
      <c r="Y520">
        <v>27</v>
      </c>
      <c r="Z520" t="s">
        <v>595</v>
      </c>
      <c r="AA520">
        <v>16</v>
      </c>
      <c r="AB520" t="s">
        <v>1982</v>
      </c>
      <c r="AC520" t="s">
        <v>3333</v>
      </c>
      <c r="AD520" t="s">
        <v>6</v>
      </c>
      <c r="AE520" s="39" t="s">
        <v>210</v>
      </c>
      <c r="AF520" t="s">
        <v>263</v>
      </c>
      <c r="AG520" t="s">
        <v>1414</v>
      </c>
      <c r="AL520" t="s">
        <v>5</v>
      </c>
      <c r="AM520" t="s">
        <v>220</v>
      </c>
      <c r="AN520" t="s">
        <v>1512</v>
      </c>
      <c r="AO520" t="s">
        <v>187</v>
      </c>
    </row>
    <row r="521" spans="3:41" x14ac:dyDescent="0.2">
      <c r="C521">
        <v>500000519</v>
      </c>
      <c r="E521" t="str">
        <f t="shared" si="38"/>
        <v>飯田  琴美(高1)</v>
      </c>
      <c r="F521" t="str">
        <f t="shared" si="36"/>
        <v>ｲｲﾀﾞ ｺﾄﾐ</v>
      </c>
      <c r="G521" t="str">
        <f t="shared" si="39"/>
        <v>IIDA Kotomi(05)</v>
      </c>
      <c r="H521">
        <f t="shared" si="37"/>
        <v>2</v>
      </c>
      <c r="I521">
        <v>50</v>
      </c>
      <c r="J521">
        <f>IF(AC521="","500001",VLOOKUP(AC521,[2]shozoku!$A:$B,2,0))</f>
        <v>500085</v>
      </c>
      <c r="K521" t="str">
        <f>IF(AD521="","",VLOOKUP(AD521,[2]種目コード!$A:$B,2,0)&amp;IF(AF521="",""," "&amp;"0"&amp;AE521&amp;AF521&amp;AG521))</f>
        <v>00250 0001338</v>
      </c>
      <c r="L521" t="str">
        <f>IF(AH521="","",VLOOKUP(AH521,[2]種目コード!$A:$B,2,0)&amp;IF(AJ521="",""," "&amp;"0"&amp;AI521&amp;AJ521&amp;AK521))</f>
        <v/>
      </c>
      <c r="O521" t="s">
        <v>3408</v>
      </c>
      <c r="P521" t="s">
        <v>3409</v>
      </c>
      <c r="Q521" t="s">
        <v>3281</v>
      </c>
      <c r="R521" t="s">
        <v>3410</v>
      </c>
      <c r="S521" t="s">
        <v>3411</v>
      </c>
      <c r="T521" t="s">
        <v>3412</v>
      </c>
      <c r="U521" t="s">
        <v>3413</v>
      </c>
      <c r="V521" t="s">
        <v>433</v>
      </c>
      <c r="W521">
        <v>2005</v>
      </c>
      <c r="X521" t="s">
        <v>880</v>
      </c>
      <c r="Y521">
        <v>14</v>
      </c>
      <c r="Z521" t="s">
        <v>595</v>
      </c>
      <c r="AA521">
        <v>16</v>
      </c>
      <c r="AB521" t="s">
        <v>1982</v>
      </c>
      <c r="AC521" t="s">
        <v>3333</v>
      </c>
      <c r="AD521" t="s">
        <v>6</v>
      </c>
      <c r="AE521" s="39" t="s">
        <v>210</v>
      </c>
      <c r="AF521" t="s">
        <v>497</v>
      </c>
      <c r="AG521" t="s">
        <v>1414</v>
      </c>
      <c r="AL521" t="s">
        <v>5</v>
      </c>
      <c r="AM521" t="s">
        <v>220</v>
      </c>
      <c r="AN521" t="s">
        <v>1512</v>
      </c>
      <c r="AO521" t="s">
        <v>187</v>
      </c>
    </row>
    <row r="522" spans="3:41" x14ac:dyDescent="0.2">
      <c r="C522">
        <v>500000520</v>
      </c>
      <c r="E522" t="str">
        <f t="shared" si="38"/>
        <v>大坪  ゆい(高1)</v>
      </c>
      <c r="F522" t="str">
        <f t="shared" si="36"/>
        <v>ｵｵﾂﾎﾞ ﾕｲ</v>
      </c>
      <c r="G522" t="str">
        <f t="shared" si="39"/>
        <v>OTSUBO Yui(05)</v>
      </c>
      <c r="H522">
        <f t="shared" si="37"/>
        <v>2</v>
      </c>
      <c r="I522">
        <v>50</v>
      </c>
      <c r="J522">
        <f>IF(AC522="","500001",VLOOKUP(AC522,[2]shozoku!$A:$B,2,0))</f>
        <v>500085</v>
      </c>
      <c r="K522" t="str">
        <f>IF(AD522="","",VLOOKUP(AD522,[2]種目コード!$A:$B,2,0)&amp;IF(AF522="",""," "&amp;"0"&amp;AE522&amp;AF522&amp;AG522))</f>
        <v>00250 0001456</v>
      </c>
      <c r="L522" t="str">
        <f>IF(AH522="","",VLOOKUP(AH522,[2]種目コード!$A:$B,2,0)&amp;IF(AJ522="",""," "&amp;"0"&amp;AI522&amp;AJ522&amp;AK522))</f>
        <v/>
      </c>
      <c r="O522" t="s">
        <v>3414</v>
      </c>
      <c r="P522" t="s">
        <v>3415</v>
      </c>
      <c r="Q522" t="s">
        <v>3416</v>
      </c>
      <c r="R522" t="s">
        <v>517</v>
      </c>
      <c r="S522" t="s">
        <v>3417</v>
      </c>
      <c r="T522" t="s">
        <v>2421</v>
      </c>
      <c r="U522" t="s">
        <v>3418</v>
      </c>
      <c r="V522" t="s">
        <v>433</v>
      </c>
      <c r="W522">
        <v>2005</v>
      </c>
      <c r="X522" t="s">
        <v>275</v>
      </c>
      <c r="Y522">
        <v>13</v>
      </c>
      <c r="Z522" t="s">
        <v>595</v>
      </c>
      <c r="AA522">
        <v>16</v>
      </c>
      <c r="AB522" t="s">
        <v>1982</v>
      </c>
      <c r="AC522" t="s">
        <v>3333</v>
      </c>
      <c r="AD522" t="s">
        <v>6</v>
      </c>
      <c r="AE522" s="39" t="s">
        <v>210</v>
      </c>
      <c r="AF522" t="s">
        <v>263</v>
      </c>
      <c r="AG522" t="s">
        <v>1077</v>
      </c>
      <c r="AL522" t="s">
        <v>5</v>
      </c>
      <c r="AM522" t="s">
        <v>220</v>
      </c>
      <c r="AN522" t="s">
        <v>1512</v>
      </c>
      <c r="AO522" t="s">
        <v>187</v>
      </c>
    </row>
    <row r="523" spans="3:41" x14ac:dyDescent="0.2">
      <c r="C523">
        <v>500000521</v>
      </c>
      <c r="E523" t="str">
        <f t="shared" si="38"/>
        <v>三浦  早百合(高1)</v>
      </c>
      <c r="F523" t="str">
        <f t="shared" si="36"/>
        <v>ﾐｳﾗ ｻﾕﾘ</v>
      </c>
      <c r="G523" t="str">
        <f t="shared" si="39"/>
        <v>MIURA Sayuri(05)</v>
      </c>
      <c r="H523">
        <f t="shared" si="37"/>
        <v>2</v>
      </c>
      <c r="I523">
        <v>50</v>
      </c>
      <c r="J523">
        <f>IF(AC523="","500001",VLOOKUP(AC523,[2]shozoku!$A:$B,2,0))</f>
        <v>500085</v>
      </c>
      <c r="K523" t="str">
        <f>IF(AD523="","",VLOOKUP(AD523,[2]種目コード!$A:$B,2,0)&amp;IF(AF523="",""," "&amp;"0"&amp;AE523&amp;AF523&amp;AG523))</f>
        <v/>
      </c>
      <c r="L523" t="str">
        <f>IF(AH523="","",VLOOKUP(AH523,[2]種目コード!$A:$B,2,0)&amp;IF(AJ523="",""," "&amp;"0"&amp;AI523&amp;AJ523&amp;AK523))</f>
        <v/>
      </c>
      <c r="O523" t="s">
        <v>839</v>
      </c>
      <c r="P523" t="s">
        <v>3419</v>
      </c>
      <c r="Q523" t="s">
        <v>841</v>
      </c>
      <c r="R523" t="s">
        <v>1218</v>
      </c>
      <c r="S523" t="s">
        <v>843</v>
      </c>
      <c r="T523" t="s">
        <v>1220</v>
      </c>
      <c r="U523">
        <v>61354</v>
      </c>
      <c r="V523" t="s">
        <v>433</v>
      </c>
      <c r="W523">
        <v>2005</v>
      </c>
      <c r="X523" t="s">
        <v>284</v>
      </c>
      <c r="Y523">
        <v>11</v>
      </c>
      <c r="Z523" t="s">
        <v>595</v>
      </c>
      <c r="AA523">
        <v>16</v>
      </c>
      <c r="AB523" t="s">
        <v>1982</v>
      </c>
      <c r="AC523" t="s">
        <v>3333</v>
      </c>
      <c r="AL523" t="s">
        <v>5</v>
      </c>
      <c r="AM523" t="s">
        <v>220</v>
      </c>
      <c r="AN523" t="s">
        <v>1512</v>
      </c>
      <c r="AO523" t="s">
        <v>187</v>
      </c>
    </row>
    <row r="524" spans="3:41" x14ac:dyDescent="0.2">
      <c r="C524">
        <v>500000522</v>
      </c>
      <c r="E524" t="str">
        <f t="shared" si="38"/>
        <v>松井  杏莉(小5)</v>
      </c>
      <c r="F524" t="str">
        <f t="shared" si="36"/>
        <v>ﾏﾂｲ ｱﾝﾘ</v>
      </c>
      <c r="G524" t="str">
        <f t="shared" si="39"/>
        <v>MATSUI Anri(10)</v>
      </c>
      <c r="H524">
        <f t="shared" si="37"/>
        <v>2</v>
      </c>
      <c r="I524">
        <v>50</v>
      </c>
      <c r="J524">
        <f>IF(AC524="","500001",VLOOKUP(AC524,[2]shozoku!$A:$B,2,0))</f>
        <v>500086</v>
      </c>
      <c r="K524" t="str">
        <f>IF(AD524="","",VLOOKUP(AD524,[2]種目コード!$A:$B,2,0)&amp;IF(AF524="",""," "&amp;"0"&amp;AE524&amp;AF524&amp;AG524))</f>
        <v>00210 0001440</v>
      </c>
      <c r="L524" t="str">
        <f>IF(AH524="","",VLOOKUP(AH524,[2]種目コード!$A:$B,2,0)&amp;IF(AJ524="",""," "&amp;"0"&amp;AI524&amp;AJ524&amp;AK524))</f>
        <v>07310</v>
      </c>
      <c r="O524" t="s">
        <v>3420</v>
      </c>
      <c r="P524" t="s">
        <v>3421</v>
      </c>
      <c r="Q524" t="s">
        <v>3422</v>
      </c>
      <c r="R524" t="s">
        <v>3423</v>
      </c>
      <c r="S524" t="s">
        <v>3424</v>
      </c>
      <c r="T524" t="s">
        <v>3425</v>
      </c>
      <c r="U524" t="s">
        <v>508</v>
      </c>
      <c r="V524" t="s">
        <v>433</v>
      </c>
      <c r="W524" t="s">
        <v>714</v>
      </c>
      <c r="X524" t="s">
        <v>311</v>
      </c>
      <c r="Y524" t="s">
        <v>560</v>
      </c>
      <c r="Z524" t="s">
        <v>716</v>
      </c>
      <c r="AA524">
        <v>11</v>
      </c>
      <c r="AB524" t="s">
        <v>1982</v>
      </c>
      <c r="AC524" t="s">
        <v>3426</v>
      </c>
      <c r="AD524" t="s">
        <v>521</v>
      </c>
      <c r="AE524" s="39" t="s">
        <v>210</v>
      </c>
      <c r="AF524" t="s">
        <v>263</v>
      </c>
      <c r="AG524" t="s">
        <v>1223</v>
      </c>
      <c r="AH524" t="s">
        <v>717</v>
      </c>
    </row>
    <row r="525" spans="3:41" x14ac:dyDescent="0.2">
      <c r="C525">
        <v>500000523</v>
      </c>
      <c r="E525" t="str">
        <f t="shared" si="38"/>
        <v>石井  駿乃介(中3)</v>
      </c>
      <c r="F525" t="str">
        <f t="shared" si="36"/>
        <v>ｲｼｲ ｼｭﾝﾉｽｹ</v>
      </c>
      <c r="G525" t="str">
        <f t="shared" si="39"/>
        <v>ISHII Syunnosuke(06)</v>
      </c>
      <c r="H525">
        <f t="shared" si="37"/>
        <v>1</v>
      </c>
      <c r="I525">
        <v>50</v>
      </c>
      <c r="J525">
        <f>IF(AC525="","500001",VLOOKUP(AC525,[2]shozoku!$A:$B,2,0))</f>
        <v>500033</v>
      </c>
      <c r="K525" t="str">
        <f>IF(AD525="","",VLOOKUP(AD525,[2]種目コード!$A:$B,2,0)&amp;IF(AF525="",""," "&amp;"0"&amp;AE525&amp;AF525&amp;AG525))</f>
        <v>00830 0045000</v>
      </c>
      <c r="L525" t="str">
        <f>IF(AH525="","",VLOOKUP(AH525,[2]種目コード!$A:$B,2,0)&amp;IF(AJ525="",""," "&amp;"0"&amp;AI525&amp;AJ525&amp;AK525))</f>
        <v>00240 0001299</v>
      </c>
      <c r="O525" t="s">
        <v>1529</v>
      </c>
      <c r="P525" t="s">
        <v>3427</v>
      </c>
      <c r="Q525" t="s">
        <v>1531</v>
      </c>
      <c r="R525" t="s">
        <v>3428</v>
      </c>
      <c r="S525" t="s">
        <v>1533</v>
      </c>
      <c r="T525" t="s">
        <v>3429</v>
      </c>
      <c r="U525" t="s">
        <v>3430</v>
      </c>
      <c r="V525" t="s">
        <v>178</v>
      </c>
      <c r="W525" t="s">
        <v>901</v>
      </c>
      <c r="X525" t="s">
        <v>715</v>
      </c>
      <c r="Y525" t="s">
        <v>247</v>
      </c>
      <c r="Z525" t="s">
        <v>330</v>
      </c>
      <c r="AA525">
        <v>15</v>
      </c>
      <c r="AB525" t="s">
        <v>1982</v>
      </c>
      <c r="AC525" t="s">
        <v>1336</v>
      </c>
      <c r="AD525" t="s">
        <v>586</v>
      </c>
      <c r="AE525" s="39" t="s">
        <v>235</v>
      </c>
      <c r="AF525" t="s">
        <v>1068</v>
      </c>
      <c r="AG525" t="s">
        <v>187</v>
      </c>
      <c r="AH525" t="s">
        <v>2</v>
      </c>
      <c r="AI525" t="s">
        <v>187</v>
      </c>
      <c r="AJ525" t="s">
        <v>181</v>
      </c>
      <c r="AK525" t="s">
        <v>2511</v>
      </c>
    </row>
    <row r="526" spans="3:41" x14ac:dyDescent="0.2">
      <c r="C526">
        <v>500000524</v>
      </c>
      <c r="E526" t="str">
        <f t="shared" si="38"/>
        <v>上野  誠仁(中3)</v>
      </c>
      <c r="F526" t="str">
        <f t="shared" si="36"/>
        <v>ｳｴﾉ ｱｷﾋﾄ</v>
      </c>
      <c r="G526" t="str">
        <f t="shared" si="39"/>
        <v>UENO Akihito(06)</v>
      </c>
      <c r="H526">
        <f t="shared" si="37"/>
        <v>1</v>
      </c>
      <c r="I526">
        <v>50</v>
      </c>
      <c r="J526">
        <f>IF(AC526="","500001",VLOOKUP(AC526,[2]shozoku!$A:$B,2,0))</f>
        <v>500033</v>
      </c>
      <c r="K526" t="str">
        <f>IF(AD526="","",VLOOKUP(AD526,[2]種目コード!$A:$B,2,0)&amp;IF(AF526="",""," "&amp;"0"&amp;AE526&amp;AF526&amp;AG526))</f>
        <v>07320 00463</v>
      </c>
      <c r="L526" t="str">
        <f>IF(AH526="","",VLOOKUP(AH526,[2]種目コード!$A:$B,2,0)&amp;IF(AJ526="",""," "&amp;"0"&amp;AI526&amp;AJ526&amp;AK526))</f>
        <v/>
      </c>
      <c r="O526" t="s">
        <v>2294</v>
      </c>
      <c r="P526" t="s">
        <v>3431</v>
      </c>
      <c r="Q526" t="s">
        <v>2296</v>
      </c>
      <c r="R526" t="s">
        <v>3432</v>
      </c>
      <c r="S526" t="s">
        <v>3433</v>
      </c>
      <c r="T526" t="s">
        <v>3434</v>
      </c>
      <c r="U526" t="s">
        <v>3435</v>
      </c>
      <c r="V526" t="s">
        <v>178</v>
      </c>
      <c r="W526" t="s">
        <v>901</v>
      </c>
      <c r="X526" t="s">
        <v>196</v>
      </c>
      <c r="Y526" t="s">
        <v>253</v>
      </c>
      <c r="Z526" t="s">
        <v>330</v>
      </c>
      <c r="AA526">
        <v>14</v>
      </c>
      <c r="AB526" t="s">
        <v>1982</v>
      </c>
      <c r="AC526" t="s">
        <v>1336</v>
      </c>
      <c r="AD526" t="s">
        <v>9</v>
      </c>
      <c r="AF526" s="39" t="s">
        <v>235</v>
      </c>
      <c r="AG526" t="s">
        <v>923</v>
      </c>
    </row>
    <row r="527" spans="3:41" x14ac:dyDescent="0.2">
      <c r="C527">
        <v>500000525</v>
      </c>
      <c r="E527" t="str">
        <f t="shared" si="38"/>
        <v>棚町  俊亮(中3)</v>
      </c>
      <c r="F527" t="str">
        <f t="shared" si="36"/>
        <v>ﾀﾅﾏﾁ ｼｭﾝｽｹ</v>
      </c>
      <c r="G527" t="str">
        <f t="shared" si="39"/>
        <v>TANAMACHI Syunsuke(07)</v>
      </c>
      <c r="H527">
        <f t="shared" si="37"/>
        <v>1</v>
      </c>
      <c r="I527">
        <v>50</v>
      </c>
      <c r="J527">
        <f>IF(AC527="","500001",VLOOKUP(AC527,[2]shozoku!$A:$B,2,0))</f>
        <v>500033</v>
      </c>
      <c r="K527" t="str">
        <f>IF(AD527="","",VLOOKUP(AD527,[2]種目コード!$A:$B,2,0)&amp;IF(AF527="",""," "&amp;"0"&amp;AE527&amp;AF527&amp;AG527))</f>
        <v>00240 0001214</v>
      </c>
      <c r="L527" t="str">
        <f>IF(AH527="","",VLOOKUP(AH527,[2]種目コード!$A:$B,2,0)&amp;IF(AJ527="",""," "&amp;"0"&amp;AI527&amp;AJ527&amp;AK527))</f>
        <v>00320 0002435</v>
      </c>
      <c r="O527" t="s">
        <v>3436</v>
      </c>
      <c r="P527" t="s">
        <v>3437</v>
      </c>
      <c r="Q527" t="s">
        <v>3438</v>
      </c>
      <c r="R527" t="s">
        <v>2501</v>
      </c>
      <c r="S527" t="s">
        <v>3439</v>
      </c>
      <c r="T527" t="s">
        <v>3440</v>
      </c>
      <c r="U527" t="s">
        <v>3441</v>
      </c>
      <c r="V527" t="s">
        <v>178</v>
      </c>
      <c r="W527" t="s">
        <v>496</v>
      </c>
      <c r="X527" t="s">
        <v>522</v>
      </c>
      <c r="Y527" t="s">
        <v>537</v>
      </c>
      <c r="Z527" t="s">
        <v>330</v>
      </c>
      <c r="AA527">
        <v>14</v>
      </c>
      <c r="AB527" t="s">
        <v>1982</v>
      </c>
      <c r="AC527" t="s">
        <v>1336</v>
      </c>
      <c r="AD527" t="s">
        <v>2</v>
      </c>
      <c r="AE527" s="39" t="s">
        <v>210</v>
      </c>
      <c r="AF527" t="s">
        <v>181</v>
      </c>
      <c r="AG527" t="s">
        <v>263</v>
      </c>
      <c r="AH527" t="s">
        <v>380</v>
      </c>
      <c r="AI527" t="s">
        <v>187</v>
      </c>
      <c r="AJ527" t="s">
        <v>253</v>
      </c>
      <c r="AK527" t="s">
        <v>1094</v>
      </c>
    </row>
    <row r="528" spans="3:41" x14ac:dyDescent="0.2">
      <c r="C528">
        <v>500000526</v>
      </c>
      <c r="E528" t="str">
        <f t="shared" si="38"/>
        <v>田中  大貴(中2)</v>
      </c>
      <c r="F528" t="str">
        <f t="shared" si="36"/>
        <v>ﾀﾅｶ ﾀﾞｲｷ</v>
      </c>
      <c r="G528" t="str">
        <f t="shared" si="39"/>
        <v>TANAKA Daiki(07)</v>
      </c>
      <c r="H528">
        <f t="shared" si="37"/>
        <v>1</v>
      </c>
      <c r="I528">
        <v>50</v>
      </c>
      <c r="J528">
        <f>IF(AC528="","500001",VLOOKUP(AC528,[2]shozoku!$A:$B,2,0))</f>
        <v>500033</v>
      </c>
      <c r="K528" t="str">
        <f>IF(AD528="","",VLOOKUP(AD528,[2]種目コード!$A:$B,2,0)&amp;IF(AF528="",""," "&amp;"0"&amp;AE528&amp;AF528&amp;AG528))</f>
        <v>00520 0005992</v>
      </c>
      <c r="L528" t="str">
        <f>IF(AH528="","",VLOOKUP(AH528,[2]種目コード!$A:$B,2,0)&amp;IF(AJ528="",""," "&amp;"0"&amp;AI528&amp;AJ528&amp;AK528))</f>
        <v>00240 0001319</v>
      </c>
      <c r="O528" t="s">
        <v>255</v>
      </c>
      <c r="P528" t="s">
        <v>3442</v>
      </c>
      <c r="Q528" t="s">
        <v>257</v>
      </c>
      <c r="R528" t="s">
        <v>1739</v>
      </c>
      <c r="S528" t="s">
        <v>1143</v>
      </c>
      <c r="T528" t="s">
        <v>1741</v>
      </c>
      <c r="U528" t="s">
        <v>3443</v>
      </c>
      <c r="V528" t="s">
        <v>178</v>
      </c>
      <c r="W528" t="s">
        <v>496</v>
      </c>
      <c r="X528" t="s">
        <v>520</v>
      </c>
      <c r="Y528" t="s">
        <v>560</v>
      </c>
      <c r="Z528" t="s">
        <v>355</v>
      </c>
      <c r="AA528">
        <v>14</v>
      </c>
      <c r="AB528" t="s">
        <v>1982</v>
      </c>
      <c r="AC528" t="s">
        <v>1336</v>
      </c>
      <c r="AD528" t="s">
        <v>372</v>
      </c>
      <c r="AE528" s="39" t="s">
        <v>210</v>
      </c>
      <c r="AF528" t="s">
        <v>1052</v>
      </c>
      <c r="AG528" t="s">
        <v>3444</v>
      </c>
      <c r="AH528" t="s">
        <v>2</v>
      </c>
      <c r="AI528" t="s">
        <v>187</v>
      </c>
      <c r="AJ528" t="s">
        <v>497</v>
      </c>
      <c r="AK528" t="s">
        <v>233</v>
      </c>
    </row>
    <row r="529" spans="3:37" x14ac:dyDescent="0.2">
      <c r="C529">
        <v>500000527</v>
      </c>
      <c r="E529" t="str">
        <f t="shared" si="38"/>
        <v>兼平  駿(中2)</v>
      </c>
      <c r="F529" t="str">
        <f t="shared" si="36"/>
        <v>ｶﾈﾋﾗ ｼｭﾝ</v>
      </c>
      <c r="G529" t="str">
        <f t="shared" si="39"/>
        <v>KANEHIRA Syun(07)</v>
      </c>
      <c r="H529">
        <f t="shared" si="37"/>
        <v>1</v>
      </c>
      <c r="I529">
        <v>50</v>
      </c>
      <c r="J529">
        <f>IF(AC529="","500001",VLOOKUP(AC529,[2]shozoku!$A:$B,2,0))</f>
        <v>500033</v>
      </c>
      <c r="K529" t="str">
        <f>IF(AD529="","",VLOOKUP(AD529,[2]種目コード!$A:$B,2,0)&amp;IF(AF529="",""," "&amp;"0"&amp;AE529&amp;AF529&amp;AG529))</f>
        <v>00840 0052000</v>
      </c>
      <c r="L529" t="str">
        <f>IF(AH529="","",VLOOKUP(AH529,[2]種目コード!$A:$B,2,0)&amp;IF(AJ529="",""," "&amp;"0"&amp;AI529&amp;AJ529&amp;AK529))</f>
        <v/>
      </c>
      <c r="O529" t="s">
        <v>3445</v>
      </c>
      <c r="P529" t="s">
        <v>3446</v>
      </c>
      <c r="Q529" t="s">
        <v>3447</v>
      </c>
      <c r="R529" t="s">
        <v>2317</v>
      </c>
      <c r="S529" t="s">
        <v>3448</v>
      </c>
      <c r="T529" t="s">
        <v>3449</v>
      </c>
      <c r="U529" t="s">
        <v>3450</v>
      </c>
      <c r="V529" t="s">
        <v>178</v>
      </c>
      <c r="W529" t="s">
        <v>496</v>
      </c>
      <c r="X529" t="s">
        <v>559</v>
      </c>
      <c r="Y529" t="s">
        <v>560</v>
      </c>
      <c r="Z529" t="s">
        <v>355</v>
      </c>
      <c r="AA529">
        <v>14</v>
      </c>
      <c r="AB529" t="s">
        <v>1982</v>
      </c>
      <c r="AC529" t="s">
        <v>1336</v>
      </c>
      <c r="AD529" t="s">
        <v>364</v>
      </c>
      <c r="AE529" s="39" t="s">
        <v>340</v>
      </c>
      <c r="AF529" t="s">
        <v>655</v>
      </c>
      <c r="AG529" t="s">
        <v>187</v>
      </c>
    </row>
    <row r="530" spans="3:37" x14ac:dyDescent="0.2">
      <c r="C530">
        <v>500000528</v>
      </c>
      <c r="E530" t="str">
        <f t="shared" si="38"/>
        <v>河野  亘流(中2)</v>
      </c>
      <c r="F530" t="str">
        <f t="shared" si="36"/>
        <v>ｺｳﾉ ﾜﾀﾙ</v>
      </c>
      <c r="G530" t="str">
        <f t="shared" si="39"/>
        <v>KONO Wataru(07)</v>
      </c>
      <c r="H530">
        <f t="shared" si="37"/>
        <v>1</v>
      </c>
      <c r="I530">
        <v>50</v>
      </c>
      <c r="J530">
        <f>IF(AC530="","500001",VLOOKUP(AC530,[2]shozoku!$A:$B,2,0))</f>
        <v>500033</v>
      </c>
      <c r="K530" t="str">
        <f>IF(AD530="","",VLOOKUP(AD530,[2]種目コード!$A:$B,2,0)&amp;IF(AF530="",""," "&amp;"0"&amp;AE530&amp;AF530&amp;AG530))</f>
        <v>00240 0001299</v>
      </c>
      <c r="L530" t="str">
        <f>IF(AH530="","",VLOOKUP(AH530,[2]種目コード!$A:$B,2,0)&amp;IF(AJ530="",""," "&amp;"0"&amp;AI530&amp;AJ530&amp;AK530))</f>
        <v/>
      </c>
      <c r="O530" t="s">
        <v>3451</v>
      </c>
      <c r="P530" t="s">
        <v>3452</v>
      </c>
      <c r="Q530" t="s">
        <v>1320</v>
      </c>
      <c r="R530" t="s">
        <v>1449</v>
      </c>
      <c r="S530" t="s">
        <v>1322</v>
      </c>
      <c r="T530" t="s">
        <v>3453</v>
      </c>
      <c r="U530" t="s">
        <v>3454</v>
      </c>
      <c r="V530" t="s">
        <v>178</v>
      </c>
      <c r="W530" t="s">
        <v>496</v>
      </c>
      <c r="X530" t="s">
        <v>180</v>
      </c>
      <c r="Y530" t="s">
        <v>276</v>
      </c>
      <c r="Z530" t="s">
        <v>355</v>
      </c>
      <c r="AA530">
        <v>14</v>
      </c>
      <c r="AB530" t="s">
        <v>1982</v>
      </c>
      <c r="AC530" t="s">
        <v>1336</v>
      </c>
      <c r="AD530" t="s">
        <v>2</v>
      </c>
      <c r="AE530" s="39" t="s">
        <v>210</v>
      </c>
      <c r="AF530" t="s">
        <v>181</v>
      </c>
      <c r="AG530" t="s">
        <v>2511</v>
      </c>
    </row>
    <row r="531" spans="3:37" x14ac:dyDescent="0.2">
      <c r="C531">
        <v>500000529</v>
      </c>
      <c r="E531" t="str">
        <f t="shared" si="38"/>
        <v>関谷  瑛太(中2)</v>
      </c>
      <c r="F531" t="str">
        <f t="shared" si="36"/>
        <v>ｾｷﾀﾆ ｴｲﾀ</v>
      </c>
      <c r="G531" t="str">
        <f t="shared" si="39"/>
        <v>SEKITANI Eita(07)</v>
      </c>
      <c r="H531">
        <f t="shared" si="37"/>
        <v>1</v>
      </c>
      <c r="I531">
        <v>50</v>
      </c>
      <c r="J531">
        <f>IF(AC531="","500001",VLOOKUP(AC531,[2]shozoku!$A:$B,2,0))</f>
        <v>500033</v>
      </c>
      <c r="K531" t="str">
        <f>IF(AD531="","",VLOOKUP(AD531,[2]種目コード!$A:$B,2,0)&amp;IF(AF531="",""," "&amp;"0"&amp;AE531&amp;AF531&amp;AG531))</f>
        <v>00240 0001329</v>
      </c>
      <c r="L531" t="str">
        <f>IF(AH531="","",VLOOKUP(AH531,[2]種目コード!$A:$B,2,0)&amp;IF(AJ531="",""," "&amp;"0"&amp;AI531&amp;AJ531&amp;AK531))</f>
        <v>00320 0002800</v>
      </c>
      <c r="O531" t="s">
        <v>3455</v>
      </c>
      <c r="P531" t="s">
        <v>3456</v>
      </c>
      <c r="Q531" t="s">
        <v>3457</v>
      </c>
      <c r="R531" t="s">
        <v>2719</v>
      </c>
      <c r="S531" t="s">
        <v>3458</v>
      </c>
      <c r="T531" t="s">
        <v>2721</v>
      </c>
      <c r="U531" t="s">
        <v>3459</v>
      </c>
      <c r="V531" t="s">
        <v>178</v>
      </c>
      <c r="W531" t="s">
        <v>496</v>
      </c>
      <c r="X531" t="s">
        <v>180</v>
      </c>
      <c r="Y531" t="s">
        <v>520</v>
      </c>
      <c r="Z531" t="s">
        <v>355</v>
      </c>
      <c r="AA531">
        <v>14</v>
      </c>
      <c r="AB531" t="s">
        <v>1982</v>
      </c>
      <c r="AC531" t="s">
        <v>1336</v>
      </c>
      <c r="AD531" t="s">
        <v>2</v>
      </c>
      <c r="AE531" s="39" t="s">
        <v>210</v>
      </c>
      <c r="AF531" t="s">
        <v>497</v>
      </c>
      <c r="AG531" t="s">
        <v>648</v>
      </c>
      <c r="AH531" t="s">
        <v>380</v>
      </c>
      <c r="AI531" t="s">
        <v>187</v>
      </c>
      <c r="AJ531" t="s">
        <v>221</v>
      </c>
      <c r="AK531" t="s">
        <v>187</v>
      </c>
    </row>
    <row r="532" spans="3:37" x14ac:dyDescent="0.2">
      <c r="C532">
        <v>500000530</v>
      </c>
      <c r="E532" t="str">
        <f t="shared" si="38"/>
        <v>髙野  喜晴(中2)</v>
      </c>
      <c r="F532" t="str">
        <f t="shared" si="36"/>
        <v>ﾀｶﾉ ﾖｼﾊﾙ</v>
      </c>
      <c r="G532" t="str">
        <f t="shared" si="39"/>
        <v>TAKANO Yoshiharu(07)</v>
      </c>
      <c r="H532">
        <f t="shared" si="37"/>
        <v>1</v>
      </c>
      <c r="I532">
        <v>50</v>
      </c>
      <c r="J532">
        <f>IF(AC532="","500001",VLOOKUP(AC532,[2]shozoku!$A:$B,2,0))</f>
        <v>500033</v>
      </c>
      <c r="K532" t="str">
        <f>IF(AD532="","",VLOOKUP(AD532,[2]種目コード!$A:$B,2,0)&amp;IF(AF532="",""," "&amp;"0"&amp;AE532&amp;AF532&amp;AG532))</f>
        <v>00240 0001321</v>
      </c>
      <c r="L532" t="str">
        <f>IF(AH532="","",VLOOKUP(AH532,[2]種目コード!$A:$B,2,0)&amp;IF(AJ532="",""," "&amp;"0"&amp;AI532&amp;AJ532&amp;AK532))</f>
        <v>07320 00496</v>
      </c>
      <c r="O532" t="s">
        <v>3460</v>
      </c>
      <c r="P532" t="s">
        <v>3461</v>
      </c>
      <c r="Q532" t="s">
        <v>3375</v>
      </c>
      <c r="R532" t="s">
        <v>3462</v>
      </c>
      <c r="S532" t="s">
        <v>3463</v>
      </c>
      <c r="T532" t="s">
        <v>3464</v>
      </c>
      <c r="U532" t="s">
        <v>3465</v>
      </c>
      <c r="V532" t="s">
        <v>178</v>
      </c>
      <c r="W532" t="s">
        <v>496</v>
      </c>
      <c r="X532" t="s">
        <v>311</v>
      </c>
      <c r="Y532" t="s">
        <v>263</v>
      </c>
      <c r="Z532" t="s">
        <v>355</v>
      </c>
      <c r="AA532">
        <v>14</v>
      </c>
      <c r="AB532" t="s">
        <v>1982</v>
      </c>
      <c r="AC532" t="s">
        <v>1336</v>
      </c>
      <c r="AD532" t="s">
        <v>2</v>
      </c>
      <c r="AE532" s="39" t="s">
        <v>210</v>
      </c>
      <c r="AF532" t="s">
        <v>497</v>
      </c>
      <c r="AG532" t="s">
        <v>304</v>
      </c>
      <c r="AH532" t="s">
        <v>9</v>
      </c>
      <c r="AJ532" s="39" t="s">
        <v>235</v>
      </c>
      <c r="AK532" t="s">
        <v>254</v>
      </c>
    </row>
    <row r="533" spans="3:37" x14ac:dyDescent="0.2">
      <c r="C533">
        <v>500000531</v>
      </c>
      <c r="E533" t="str">
        <f t="shared" si="38"/>
        <v>菅原  慧(中2)</v>
      </c>
      <c r="F533" t="str">
        <f t="shared" si="36"/>
        <v>ｽｶﾞﾜﾗ ｻﾄﾙ</v>
      </c>
      <c r="G533" t="str">
        <f t="shared" si="39"/>
        <v>SUGAWARA Satoru(07)</v>
      </c>
      <c r="H533">
        <f t="shared" si="37"/>
        <v>1</v>
      </c>
      <c r="I533">
        <v>50</v>
      </c>
      <c r="J533">
        <f>IF(AC533="","500001",VLOOKUP(AC533,[2]shozoku!$A:$B,2,0))</f>
        <v>500033</v>
      </c>
      <c r="K533" t="str">
        <f>IF(AD533="","",VLOOKUP(AD533,[2]種目コード!$A:$B,2,0)&amp;IF(AF533="",""," "&amp;"0"&amp;AE533&amp;AF533&amp;AG533))</f>
        <v>00240 0001350</v>
      </c>
      <c r="L533" t="str">
        <f>IF(AH533="","",VLOOKUP(AH533,[2]種目コード!$A:$B,2,0)&amp;IF(AJ533="",""," "&amp;"0"&amp;AI533&amp;AJ533&amp;AK533))</f>
        <v>00320 0002758</v>
      </c>
      <c r="O533" t="s">
        <v>1666</v>
      </c>
      <c r="P533" t="s">
        <v>3466</v>
      </c>
      <c r="Q533" t="s">
        <v>1668</v>
      </c>
      <c r="R533" t="s">
        <v>2122</v>
      </c>
      <c r="S533" t="s">
        <v>3467</v>
      </c>
      <c r="T533" t="s">
        <v>2124</v>
      </c>
      <c r="U533" t="s">
        <v>3468</v>
      </c>
      <c r="V533" t="s">
        <v>178</v>
      </c>
      <c r="W533" t="s">
        <v>496</v>
      </c>
      <c r="X533" t="s">
        <v>322</v>
      </c>
      <c r="Y533" t="s">
        <v>181</v>
      </c>
      <c r="Z533" t="s">
        <v>355</v>
      </c>
      <c r="AA533">
        <v>13</v>
      </c>
      <c r="AB533" t="s">
        <v>1982</v>
      </c>
      <c r="AC533" t="s">
        <v>1336</v>
      </c>
      <c r="AD533" t="s">
        <v>2</v>
      </c>
      <c r="AE533" s="39" t="s">
        <v>210</v>
      </c>
      <c r="AF533" t="s">
        <v>497</v>
      </c>
      <c r="AG533" t="s">
        <v>1068</v>
      </c>
      <c r="AH533" t="s">
        <v>380</v>
      </c>
      <c r="AI533" t="s">
        <v>187</v>
      </c>
      <c r="AJ533" t="s">
        <v>542</v>
      </c>
      <c r="AK533" t="s">
        <v>2483</v>
      </c>
    </row>
    <row r="534" spans="3:37" x14ac:dyDescent="0.2">
      <c r="C534">
        <v>500000532</v>
      </c>
      <c r="E534" t="str">
        <f t="shared" si="38"/>
        <v>坂内  颯太(中2)</v>
      </c>
      <c r="F534" t="str">
        <f t="shared" si="36"/>
        <v>ﾊﾞﾝﾅｲ ｿｳﾀ</v>
      </c>
      <c r="G534" t="str">
        <f t="shared" si="39"/>
        <v>BANNAI Sota(07)</v>
      </c>
      <c r="H534">
        <f t="shared" si="37"/>
        <v>1</v>
      </c>
      <c r="I534">
        <v>50</v>
      </c>
      <c r="J534">
        <f>IF(AC534="","500001",VLOOKUP(AC534,[2]shozoku!$A:$B,2,0))</f>
        <v>500033</v>
      </c>
      <c r="K534" t="str">
        <f>IF(AD534="","",VLOOKUP(AD534,[2]種目コード!$A:$B,2,0)&amp;IF(AF534="",""," "&amp;"0"&amp;AE534&amp;AF534&amp;AG534))</f>
        <v>00320 0002900</v>
      </c>
      <c r="L534" t="str">
        <f>IF(AH534="","",VLOOKUP(AH534,[2]種目コード!$A:$B,2,0)&amp;IF(AJ534="",""," "&amp;"0"&amp;AI534&amp;AJ534&amp;AK534))</f>
        <v/>
      </c>
      <c r="O534" t="s">
        <v>3469</v>
      </c>
      <c r="P534" t="s">
        <v>3470</v>
      </c>
      <c r="Q534" t="s">
        <v>3471</v>
      </c>
      <c r="R534" t="s">
        <v>2844</v>
      </c>
      <c r="S534" t="s">
        <v>3472</v>
      </c>
      <c r="T534" t="s">
        <v>3473</v>
      </c>
      <c r="U534" t="s">
        <v>3474</v>
      </c>
      <c r="V534" t="s">
        <v>178</v>
      </c>
      <c r="W534" t="s">
        <v>496</v>
      </c>
      <c r="X534" t="s">
        <v>559</v>
      </c>
      <c r="Y534" t="s">
        <v>236</v>
      </c>
      <c r="Z534" t="s">
        <v>355</v>
      </c>
      <c r="AA534">
        <v>13</v>
      </c>
      <c r="AB534" t="s">
        <v>1982</v>
      </c>
      <c r="AC534" t="s">
        <v>1336</v>
      </c>
      <c r="AD534" t="s">
        <v>380</v>
      </c>
      <c r="AE534" s="39" t="s">
        <v>210</v>
      </c>
      <c r="AF534" t="s">
        <v>648</v>
      </c>
      <c r="AG534" t="s">
        <v>187</v>
      </c>
    </row>
    <row r="535" spans="3:37" x14ac:dyDescent="0.2">
      <c r="C535">
        <v>500000533</v>
      </c>
      <c r="E535" t="str">
        <f t="shared" si="38"/>
        <v>山田  航大(中2)</v>
      </c>
      <c r="F535" t="str">
        <f t="shared" si="36"/>
        <v>ﾔﾏﾀﾞ ｺｳﾀﾞｲ</v>
      </c>
      <c r="G535" t="str">
        <f t="shared" si="39"/>
        <v>YAMADA Kodai(07)</v>
      </c>
      <c r="H535">
        <f t="shared" si="37"/>
        <v>1</v>
      </c>
      <c r="I535">
        <v>50</v>
      </c>
      <c r="J535">
        <f>IF(AC535="","500001",VLOOKUP(AC535,[2]shozoku!$A:$B,2,0))</f>
        <v>500033</v>
      </c>
      <c r="K535" t="str">
        <f>IF(AD535="","",VLOOKUP(AD535,[2]種目コード!$A:$B,2,0)&amp;IF(AF535="",""," "&amp;"0"&amp;AE535&amp;AF535&amp;AG535))</f>
        <v>00840 0045589</v>
      </c>
      <c r="L535" t="str">
        <f>IF(AH535="","",VLOOKUP(AH535,[2]種目コード!$A:$B,2,0)&amp;IF(AJ535="",""," "&amp;"0"&amp;AI535&amp;AJ535&amp;AK535))</f>
        <v/>
      </c>
      <c r="O535" t="s">
        <v>426</v>
      </c>
      <c r="P535" t="s">
        <v>696</v>
      </c>
      <c r="Q535" t="s">
        <v>428</v>
      </c>
      <c r="R535" t="s">
        <v>698</v>
      </c>
      <c r="S535" t="s">
        <v>430</v>
      </c>
      <c r="T535" t="s">
        <v>700</v>
      </c>
      <c r="U535" t="s">
        <v>3475</v>
      </c>
      <c r="V535" t="s">
        <v>178</v>
      </c>
      <c r="W535" t="s">
        <v>496</v>
      </c>
      <c r="X535" t="s">
        <v>180</v>
      </c>
      <c r="Y535" t="s">
        <v>767</v>
      </c>
      <c r="Z535" t="s">
        <v>355</v>
      </c>
      <c r="AA535">
        <v>14</v>
      </c>
      <c r="AB535" t="s">
        <v>1982</v>
      </c>
      <c r="AC535" t="s">
        <v>1336</v>
      </c>
      <c r="AD535" t="s">
        <v>364</v>
      </c>
      <c r="AE535" s="39" t="s">
        <v>235</v>
      </c>
      <c r="AF535" t="s">
        <v>1317</v>
      </c>
      <c r="AG535" t="s">
        <v>588</v>
      </c>
    </row>
    <row r="536" spans="3:37" x14ac:dyDescent="0.2">
      <c r="C536">
        <v>500000534</v>
      </c>
      <c r="E536" t="str">
        <f t="shared" si="38"/>
        <v>新石  雄大(中1)</v>
      </c>
      <c r="F536" t="str">
        <f t="shared" si="36"/>
        <v>ｱﾗｲｼ ﾀｹﾋﾛ</v>
      </c>
      <c r="G536" t="str">
        <f t="shared" si="39"/>
        <v>ARAISHI Takehiro(08)</v>
      </c>
      <c r="H536">
        <f t="shared" si="37"/>
        <v>1</v>
      </c>
      <c r="I536">
        <v>50</v>
      </c>
      <c r="J536">
        <f>IF(AC536="","500001",VLOOKUP(AC536,[2]shozoku!$A:$B,2,0))</f>
        <v>500033</v>
      </c>
      <c r="K536" t="str">
        <f>IF(AD536="","",VLOOKUP(AD536,[2]種目コード!$A:$B,2,0)&amp;IF(AF536="",""," "&amp;"0"&amp;AE536&amp;AF536&amp;AG536))</f>
        <v>00230 0001377</v>
      </c>
      <c r="L536" t="str">
        <f>IF(AH536="","",VLOOKUP(AH536,[2]種目コード!$A:$B,2,0)&amp;IF(AJ536="",""," "&amp;"0"&amp;AI536&amp;AJ536&amp;AK536))</f>
        <v/>
      </c>
      <c r="O536" t="s">
        <v>3476</v>
      </c>
      <c r="P536" t="s">
        <v>3477</v>
      </c>
      <c r="Q536" t="s">
        <v>3478</v>
      </c>
      <c r="R536" t="s">
        <v>3479</v>
      </c>
      <c r="S536" t="s">
        <v>3480</v>
      </c>
      <c r="T536" t="s">
        <v>3481</v>
      </c>
      <c r="U536" t="s">
        <v>3482</v>
      </c>
      <c r="V536" t="s">
        <v>178</v>
      </c>
      <c r="W536" t="s">
        <v>584</v>
      </c>
      <c r="X536" t="s">
        <v>559</v>
      </c>
      <c r="Y536" t="s">
        <v>233</v>
      </c>
      <c r="Z536" t="s">
        <v>402</v>
      </c>
      <c r="AA536">
        <v>12</v>
      </c>
      <c r="AB536" t="s">
        <v>1982</v>
      </c>
      <c r="AC536" t="s">
        <v>1336</v>
      </c>
      <c r="AD536" t="s">
        <v>1</v>
      </c>
      <c r="AE536" s="39" t="s">
        <v>210</v>
      </c>
      <c r="AF536" t="s">
        <v>497</v>
      </c>
      <c r="AG536" t="s">
        <v>3483</v>
      </c>
    </row>
    <row r="537" spans="3:37" x14ac:dyDescent="0.2">
      <c r="C537">
        <v>500000535</v>
      </c>
      <c r="E537" t="str">
        <f t="shared" si="38"/>
        <v>佐藤  暖真(中1)</v>
      </c>
      <c r="F537" t="str">
        <f t="shared" si="36"/>
        <v>ｻﾄｳ ﾊﾙﾏ</v>
      </c>
      <c r="G537" t="str">
        <f t="shared" si="39"/>
        <v>SATO Haruma(09)</v>
      </c>
      <c r="H537">
        <f t="shared" si="37"/>
        <v>1</v>
      </c>
      <c r="I537">
        <v>50</v>
      </c>
      <c r="J537">
        <f>IF(AC537="","500001",VLOOKUP(AC537,[2]shozoku!$A:$B,2,0))</f>
        <v>500033</v>
      </c>
      <c r="K537" t="str">
        <f>IF(AD537="","",VLOOKUP(AD537,[2]種目コード!$A:$B,2,0)&amp;IF(AF537="",""," "&amp;"0"&amp;AE537&amp;AF537&amp;AG537))</f>
        <v>07320 00349</v>
      </c>
      <c r="L537" t="str">
        <f>IF(AH537="","",VLOOKUP(AH537,[2]種目コード!$A:$B,2,0)&amp;IF(AJ537="",""," "&amp;"0"&amp;AI537&amp;AJ537&amp;AK537))</f>
        <v/>
      </c>
      <c r="O537" t="s">
        <v>2849</v>
      </c>
      <c r="P537" t="s">
        <v>3484</v>
      </c>
      <c r="Q537" t="s">
        <v>375</v>
      </c>
      <c r="R537" t="s">
        <v>3485</v>
      </c>
      <c r="S537" t="s">
        <v>1524</v>
      </c>
      <c r="T537" t="s">
        <v>3486</v>
      </c>
      <c r="U537" t="s">
        <v>3487</v>
      </c>
      <c r="V537" t="s">
        <v>178</v>
      </c>
      <c r="W537" t="s">
        <v>573</v>
      </c>
      <c r="X537" t="s">
        <v>767</v>
      </c>
      <c r="Y537" t="s">
        <v>247</v>
      </c>
      <c r="Z537" t="s">
        <v>402</v>
      </c>
      <c r="AA537">
        <v>12</v>
      </c>
      <c r="AB537" t="s">
        <v>1982</v>
      </c>
      <c r="AC537" t="s">
        <v>1336</v>
      </c>
      <c r="AD537" t="s">
        <v>9</v>
      </c>
      <c r="AF537" s="39" t="s">
        <v>449</v>
      </c>
      <c r="AG537" t="s">
        <v>1422</v>
      </c>
    </row>
    <row r="538" spans="3:37" x14ac:dyDescent="0.2">
      <c r="C538">
        <v>500000536</v>
      </c>
      <c r="E538" t="str">
        <f t="shared" si="38"/>
        <v>村田  康乃輔(中1)</v>
      </c>
      <c r="F538" t="str">
        <f t="shared" si="36"/>
        <v>ﾑﾗﾀ ｺｳﾉｽｹ</v>
      </c>
      <c r="G538" t="str">
        <f t="shared" si="39"/>
        <v>MURATA Konosuke(08)</v>
      </c>
      <c r="H538">
        <f t="shared" si="37"/>
        <v>1</v>
      </c>
      <c r="I538">
        <v>50</v>
      </c>
      <c r="J538">
        <f>IF(AC538="","500001",VLOOKUP(AC538,[2]shozoku!$A:$B,2,0))</f>
        <v>500033</v>
      </c>
      <c r="K538" t="str">
        <f>IF(AD538="","",VLOOKUP(AD538,[2]種目コード!$A:$B,2,0)&amp;IF(AF538="",""," "&amp;"0"&amp;AE538&amp;AF538&amp;AG538))</f>
        <v>00830 0051800</v>
      </c>
      <c r="L538" t="str">
        <f>IF(AH538="","",VLOOKUP(AH538,[2]種目コード!$A:$B,2,0)&amp;IF(AJ538="",""," "&amp;"0"&amp;AI538&amp;AJ538&amp;AK538))</f>
        <v/>
      </c>
      <c r="O538" t="s">
        <v>3488</v>
      </c>
      <c r="P538" t="s">
        <v>3489</v>
      </c>
      <c r="Q538" t="s">
        <v>1636</v>
      </c>
      <c r="R538" t="s">
        <v>3490</v>
      </c>
      <c r="S538" t="s">
        <v>3491</v>
      </c>
      <c r="T538" t="s">
        <v>3492</v>
      </c>
      <c r="U538" t="s">
        <v>3493</v>
      </c>
      <c r="V538" t="s">
        <v>178</v>
      </c>
      <c r="W538" t="s">
        <v>584</v>
      </c>
      <c r="X538" t="s">
        <v>559</v>
      </c>
      <c r="Y538" t="s">
        <v>304</v>
      </c>
      <c r="Z538" t="s">
        <v>402</v>
      </c>
      <c r="AA538">
        <v>12</v>
      </c>
      <c r="AB538" t="s">
        <v>1982</v>
      </c>
      <c r="AC538" t="s">
        <v>1336</v>
      </c>
      <c r="AD538" t="s">
        <v>586</v>
      </c>
      <c r="AE538" s="39" t="s">
        <v>340</v>
      </c>
      <c r="AF538" t="s">
        <v>701</v>
      </c>
      <c r="AG538" t="s">
        <v>187</v>
      </c>
    </row>
    <row r="539" spans="3:37" x14ac:dyDescent="0.2">
      <c r="C539">
        <v>500000537</v>
      </c>
      <c r="E539" t="str">
        <f t="shared" si="38"/>
        <v>上  雄二朗(中1)</v>
      </c>
      <c r="F539" t="str">
        <f t="shared" si="36"/>
        <v>ｳｴ ﾕｳｼﾞﾛｳ</v>
      </c>
      <c r="G539" t="str">
        <f t="shared" si="39"/>
        <v>UE Yujiro(08)</v>
      </c>
      <c r="H539">
        <f t="shared" si="37"/>
        <v>1</v>
      </c>
      <c r="I539">
        <v>50</v>
      </c>
      <c r="J539">
        <f>IF(AC539="","500001",VLOOKUP(AC539,[2]shozoku!$A:$B,2,0))</f>
        <v>500033</v>
      </c>
      <c r="K539" t="str">
        <f>IF(AD539="","",VLOOKUP(AD539,[2]種目コード!$A:$B,2,0)&amp;IF(AF539="",""," "&amp;"0"&amp;AE539&amp;AF539&amp;AG539))</f>
        <v>00230 0001515</v>
      </c>
      <c r="L539" t="str">
        <f>IF(AH539="","",VLOOKUP(AH539,[2]種目コード!$A:$B,2,0)&amp;IF(AJ539="",""," "&amp;"0"&amp;AI539&amp;AJ539&amp;AK539))</f>
        <v/>
      </c>
      <c r="O539" t="s">
        <v>3494</v>
      </c>
      <c r="P539" t="s">
        <v>3495</v>
      </c>
      <c r="Q539" t="s">
        <v>3496</v>
      </c>
      <c r="R539" t="s">
        <v>3497</v>
      </c>
      <c r="S539" t="s">
        <v>3498</v>
      </c>
      <c r="T539" t="s">
        <v>3499</v>
      </c>
      <c r="U539" t="s">
        <v>3500</v>
      </c>
      <c r="V539" t="s">
        <v>178</v>
      </c>
      <c r="W539" t="s">
        <v>584</v>
      </c>
      <c r="X539" t="s">
        <v>559</v>
      </c>
      <c r="Y539" t="s">
        <v>180</v>
      </c>
      <c r="Z539" t="s">
        <v>402</v>
      </c>
      <c r="AA539">
        <v>13</v>
      </c>
      <c r="AB539" t="s">
        <v>1982</v>
      </c>
      <c r="AC539" t="s">
        <v>1336</v>
      </c>
      <c r="AD539" t="s">
        <v>1</v>
      </c>
      <c r="AE539" s="39" t="s">
        <v>210</v>
      </c>
      <c r="AF539" t="s">
        <v>560</v>
      </c>
      <c r="AG539" t="s">
        <v>560</v>
      </c>
    </row>
    <row r="540" spans="3:37" x14ac:dyDescent="0.2">
      <c r="C540">
        <v>500000538</v>
      </c>
      <c r="E540" t="str">
        <f t="shared" si="38"/>
        <v>飯野  はる(中3)</v>
      </c>
      <c r="F540" t="str">
        <f t="shared" si="36"/>
        <v>ｲｲﾉ ﾊﾙ</v>
      </c>
      <c r="G540" t="str">
        <f t="shared" si="39"/>
        <v>IINO Haru(06)</v>
      </c>
      <c r="H540">
        <f t="shared" si="37"/>
        <v>2</v>
      </c>
      <c r="I540">
        <v>50</v>
      </c>
      <c r="J540">
        <f>IF(AC540="","500001",VLOOKUP(AC540,[2]shozoku!$A:$B,2,0))</f>
        <v>500033</v>
      </c>
      <c r="K540" t="str">
        <f>IF(AD540="","",VLOOKUP(AD540,[2]種目コード!$A:$B,2,0)&amp;IF(AF540="",""," "&amp;"0"&amp;AE540&amp;AF540&amp;AG540))</f>
        <v>00640 0024033</v>
      </c>
      <c r="L540" t="str">
        <f>IF(AH540="","",VLOOKUP(AH540,[2]種目コード!$A:$B,2,0)&amp;IF(AJ540="",""," "&amp;"0"&amp;AI540&amp;AJ540&amp;AK540))</f>
        <v/>
      </c>
      <c r="O540" t="s">
        <v>3501</v>
      </c>
      <c r="P540" t="s">
        <v>3502</v>
      </c>
      <c r="Q540" t="s">
        <v>3503</v>
      </c>
      <c r="R540" t="s">
        <v>3504</v>
      </c>
      <c r="S540" t="s">
        <v>3505</v>
      </c>
      <c r="T540" t="s">
        <v>3506</v>
      </c>
      <c r="U540" t="s">
        <v>3507</v>
      </c>
      <c r="V540" t="s">
        <v>433</v>
      </c>
      <c r="W540" t="s">
        <v>901</v>
      </c>
      <c r="X540" t="s">
        <v>247</v>
      </c>
      <c r="Y540" t="s">
        <v>701</v>
      </c>
      <c r="Z540" t="s">
        <v>330</v>
      </c>
      <c r="AA540">
        <v>15</v>
      </c>
      <c r="AB540" t="s">
        <v>1982</v>
      </c>
      <c r="AC540" t="s">
        <v>1336</v>
      </c>
      <c r="AD540" t="s">
        <v>441</v>
      </c>
      <c r="AE540" s="39" t="s">
        <v>425</v>
      </c>
      <c r="AF540" t="s">
        <v>1223</v>
      </c>
      <c r="AG540" t="s">
        <v>576</v>
      </c>
    </row>
    <row r="541" spans="3:37" x14ac:dyDescent="0.2">
      <c r="C541">
        <v>500000539</v>
      </c>
      <c r="E541" t="str">
        <f t="shared" si="38"/>
        <v>市賀  恵笑子(中3)</v>
      </c>
      <c r="F541" t="str">
        <f t="shared" ref="F541:F604" si="40">ASC(Q541&amp;" "&amp;R541)</f>
        <v>ｲﾁｶﾞ ｴﾐｺ</v>
      </c>
      <c r="G541" t="str">
        <f t="shared" si="39"/>
        <v>ICHIGA Emiko(06)</v>
      </c>
      <c r="H541">
        <f t="shared" ref="H541:H604" si="41">IF(V541="男",1,2)</f>
        <v>2</v>
      </c>
      <c r="I541">
        <v>50</v>
      </c>
      <c r="J541">
        <f>IF(AC541="","500001",VLOOKUP(AC541,[2]shozoku!$A:$B,2,0))</f>
        <v>500033</v>
      </c>
      <c r="K541" t="str">
        <f>IF(AD541="","",VLOOKUP(AD541,[2]種目コード!$A:$B,2,0)&amp;IF(AF541="",""," "&amp;"0"&amp;AE541&amp;AF541&amp;AG541))</f>
        <v>00240 0001601</v>
      </c>
      <c r="L541" t="str">
        <f>IF(AH541="","",VLOOKUP(AH541,[2]種目コード!$A:$B,2,0)&amp;IF(AJ541="",""," "&amp;"0"&amp;AI541&amp;AJ541&amp;AK541))</f>
        <v>07320 00401</v>
      </c>
      <c r="O541" t="s">
        <v>3508</v>
      </c>
      <c r="P541" t="s">
        <v>3509</v>
      </c>
      <c r="Q541" t="s">
        <v>3510</v>
      </c>
      <c r="R541" t="s">
        <v>3511</v>
      </c>
      <c r="S541" t="s">
        <v>3512</v>
      </c>
      <c r="T541" t="s">
        <v>3513</v>
      </c>
      <c r="U541" t="s">
        <v>3514</v>
      </c>
      <c r="V541" t="s">
        <v>433</v>
      </c>
      <c r="W541" t="s">
        <v>901</v>
      </c>
      <c r="X541" t="s">
        <v>311</v>
      </c>
      <c r="Y541" t="s">
        <v>497</v>
      </c>
      <c r="Z541" t="s">
        <v>330</v>
      </c>
      <c r="AA541">
        <v>15</v>
      </c>
      <c r="AB541" t="s">
        <v>1982</v>
      </c>
      <c r="AC541" t="s">
        <v>1336</v>
      </c>
      <c r="AD541" t="s">
        <v>2</v>
      </c>
      <c r="AE541" s="39" t="s">
        <v>210</v>
      </c>
      <c r="AF541" t="s">
        <v>285</v>
      </c>
      <c r="AG541" t="s">
        <v>303</v>
      </c>
      <c r="AH541" t="s">
        <v>9</v>
      </c>
      <c r="AJ541" s="39" t="s">
        <v>235</v>
      </c>
      <c r="AK541" t="s">
        <v>303</v>
      </c>
    </row>
    <row r="542" spans="3:37" x14ac:dyDescent="0.2">
      <c r="C542">
        <v>500000540</v>
      </c>
      <c r="E542" t="str">
        <f t="shared" si="38"/>
        <v>伊藤  萌衣(中3)</v>
      </c>
      <c r="F542" t="str">
        <f t="shared" si="40"/>
        <v>ｲﾄｳ ﾒｲ</v>
      </c>
      <c r="G542" t="str">
        <f t="shared" si="39"/>
        <v>ITO Mei(06)</v>
      </c>
      <c r="H542">
        <f t="shared" si="41"/>
        <v>2</v>
      </c>
      <c r="I542">
        <v>50</v>
      </c>
      <c r="J542">
        <f>IF(AC542="","500001",VLOOKUP(AC542,[2]shozoku!$A:$B,2,0))</f>
        <v>500033</v>
      </c>
      <c r="K542" t="str">
        <f>IF(AD542="","",VLOOKUP(AD542,[2]種目コード!$A:$B,2,0)&amp;IF(AF542="",""," "&amp;"0"&amp;AE542&amp;AF542&amp;AG542))</f>
        <v>00640 0025700</v>
      </c>
      <c r="L542" t="str">
        <f>IF(AH542="","",VLOOKUP(AH542,[2]種目コード!$A:$B,2,0)&amp;IF(AJ542="",""," "&amp;"0"&amp;AI542&amp;AJ542&amp;AK542))</f>
        <v/>
      </c>
      <c r="O542" t="s">
        <v>1680</v>
      </c>
      <c r="P542" t="s">
        <v>3515</v>
      </c>
      <c r="Q542" t="s">
        <v>1682</v>
      </c>
      <c r="R542" t="s">
        <v>1483</v>
      </c>
      <c r="S542" t="s">
        <v>3516</v>
      </c>
      <c r="T542" t="s">
        <v>3517</v>
      </c>
      <c r="U542" t="s">
        <v>3518</v>
      </c>
      <c r="V542" t="s">
        <v>433</v>
      </c>
      <c r="W542" t="s">
        <v>901</v>
      </c>
      <c r="X542" t="s">
        <v>180</v>
      </c>
      <c r="Y542" t="s">
        <v>236</v>
      </c>
      <c r="Z542" t="s">
        <v>330</v>
      </c>
      <c r="AA542">
        <v>15</v>
      </c>
      <c r="AB542" t="s">
        <v>1982</v>
      </c>
      <c r="AC542" t="s">
        <v>1336</v>
      </c>
      <c r="AD542" t="s">
        <v>441</v>
      </c>
      <c r="AE542" s="39" t="s">
        <v>425</v>
      </c>
      <c r="AF542" t="s">
        <v>1641</v>
      </c>
      <c r="AG542" t="s">
        <v>187</v>
      </c>
    </row>
    <row r="543" spans="3:37" x14ac:dyDescent="0.2">
      <c r="C543">
        <v>500000541</v>
      </c>
      <c r="E543" t="str">
        <f t="shared" si="38"/>
        <v>久保田  真緒(中3)</v>
      </c>
      <c r="F543" t="str">
        <f t="shared" si="40"/>
        <v>ｸﾎﾞﾀ ﾏｵ</v>
      </c>
      <c r="G543" t="str">
        <f t="shared" si="39"/>
        <v>KUBOTA Mao(06)</v>
      </c>
      <c r="H543">
        <f t="shared" si="41"/>
        <v>2</v>
      </c>
      <c r="I543">
        <v>50</v>
      </c>
      <c r="J543">
        <f>IF(AC543="","500001",VLOOKUP(AC543,[2]shozoku!$A:$B,2,0))</f>
        <v>500033</v>
      </c>
      <c r="K543" t="str">
        <f>IF(AD543="","",VLOOKUP(AD543,[2]種目コード!$A:$B,2,0)&amp;IF(AF543="",""," "&amp;"0"&amp;AE543&amp;AF543&amp;AG543))</f>
        <v>00320 0003000</v>
      </c>
      <c r="L543" t="str">
        <f>IF(AH543="","",VLOOKUP(AH543,[2]種目コード!$A:$B,2,0)&amp;IF(AJ543="",""," "&amp;"0"&amp;AI543&amp;AJ543&amp;AK543))</f>
        <v/>
      </c>
      <c r="O543" t="s">
        <v>3519</v>
      </c>
      <c r="P543" t="s">
        <v>1667</v>
      </c>
      <c r="Q543" t="s">
        <v>3520</v>
      </c>
      <c r="R543" t="s">
        <v>1669</v>
      </c>
      <c r="S543" t="s">
        <v>3521</v>
      </c>
      <c r="T543" t="s">
        <v>1671</v>
      </c>
      <c r="U543" t="s">
        <v>3522</v>
      </c>
      <c r="V543" t="s">
        <v>433</v>
      </c>
      <c r="W543" t="s">
        <v>901</v>
      </c>
      <c r="X543" t="s">
        <v>715</v>
      </c>
      <c r="Y543" t="s">
        <v>285</v>
      </c>
      <c r="Z543" t="s">
        <v>330</v>
      </c>
      <c r="AA543">
        <v>15</v>
      </c>
      <c r="AB543" t="s">
        <v>1982</v>
      </c>
      <c r="AC543" t="s">
        <v>1336</v>
      </c>
      <c r="AD543" t="s">
        <v>380</v>
      </c>
      <c r="AE543" s="39" t="s">
        <v>210</v>
      </c>
      <c r="AF543" t="s">
        <v>598</v>
      </c>
      <c r="AG543" t="s">
        <v>187</v>
      </c>
    </row>
    <row r="544" spans="3:37" x14ac:dyDescent="0.2">
      <c r="C544">
        <v>500000542</v>
      </c>
      <c r="E544" t="str">
        <f t="shared" si="38"/>
        <v>平山  瑞稀(中3)</v>
      </c>
      <c r="F544" t="str">
        <f t="shared" si="40"/>
        <v>ﾋﾗﾔﾏ ﾐｽﾞｷ</v>
      </c>
      <c r="G544" t="str">
        <f t="shared" si="39"/>
        <v>HIRAYAMA Mizuki(06)</v>
      </c>
      <c r="H544">
        <f t="shared" si="41"/>
        <v>2</v>
      </c>
      <c r="I544">
        <v>50</v>
      </c>
      <c r="J544">
        <f>IF(AC544="","500001",VLOOKUP(AC544,[2]shozoku!$A:$B,2,0))</f>
        <v>500033</v>
      </c>
      <c r="K544" t="str">
        <f>IF(AD544="","",VLOOKUP(AD544,[2]種目コード!$A:$B,2,0)&amp;IF(AF544="",""," "&amp;"0"&amp;AE544&amp;AF544&amp;AG544))</f>
        <v>07320 00431</v>
      </c>
      <c r="L544" t="str">
        <f>IF(AH544="","",VLOOKUP(AH544,[2]種目コード!$A:$B,2,0)&amp;IF(AJ544="",""," "&amp;"0"&amp;AI544&amp;AJ544&amp;AK544))</f>
        <v/>
      </c>
      <c r="O544" t="s">
        <v>442</v>
      </c>
      <c r="P544" t="s">
        <v>3523</v>
      </c>
      <c r="Q544" t="s">
        <v>444</v>
      </c>
      <c r="R544" t="s">
        <v>2681</v>
      </c>
      <c r="S544" t="s">
        <v>446</v>
      </c>
      <c r="T544" t="s">
        <v>2683</v>
      </c>
      <c r="U544" t="s">
        <v>3524</v>
      </c>
      <c r="V544" t="s">
        <v>433</v>
      </c>
      <c r="W544" t="s">
        <v>901</v>
      </c>
      <c r="X544" t="s">
        <v>715</v>
      </c>
      <c r="Y544" t="s">
        <v>263</v>
      </c>
      <c r="Z544" t="s">
        <v>330</v>
      </c>
      <c r="AA544">
        <v>15</v>
      </c>
      <c r="AB544" t="s">
        <v>1982</v>
      </c>
      <c r="AC544" t="s">
        <v>1336</v>
      </c>
      <c r="AD544" t="s">
        <v>9</v>
      </c>
      <c r="AF544" s="39" t="s">
        <v>235</v>
      </c>
      <c r="AG544" t="s">
        <v>276</v>
      </c>
    </row>
    <row r="545" spans="3:41" x14ac:dyDescent="0.2">
      <c r="C545">
        <v>500000543</v>
      </c>
      <c r="E545" t="str">
        <f t="shared" si="38"/>
        <v>吉川  未来(中3)</v>
      </c>
      <c r="F545" t="str">
        <f t="shared" si="40"/>
        <v>ﾖｼｶﾜ ﾐﾗｲ</v>
      </c>
      <c r="G545" t="str">
        <f t="shared" si="39"/>
        <v>YOSHIKAWA Mirai(06)</v>
      </c>
      <c r="H545">
        <f t="shared" si="41"/>
        <v>2</v>
      </c>
      <c r="I545">
        <v>50</v>
      </c>
      <c r="J545">
        <f>IF(AC545="","500001",VLOOKUP(AC545,[2]shozoku!$A:$B,2,0))</f>
        <v>500033</v>
      </c>
      <c r="K545" t="str">
        <f>IF(AD545="","",VLOOKUP(AD545,[2]種目コード!$A:$B,2,0)&amp;IF(AF545="",""," "&amp;"0"&amp;AE545&amp;AF545&amp;AG545))</f>
        <v>00240 0001419</v>
      </c>
      <c r="L545" t="str">
        <f>IF(AH545="","",VLOOKUP(AH545,[2]種目コード!$A:$B,2,0)&amp;IF(AJ545="",""," "&amp;"0"&amp;AI545&amp;AJ545&amp;AK545))</f>
        <v/>
      </c>
      <c r="O545" t="s">
        <v>3525</v>
      </c>
      <c r="P545" t="s">
        <v>3190</v>
      </c>
      <c r="Q545" t="s">
        <v>3526</v>
      </c>
      <c r="R545" t="s">
        <v>3191</v>
      </c>
      <c r="S545" t="s">
        <v>3527</v>
      </c>
      <c r="T545" t="s">
        <v>3192</v>
      </c>
      <c r="U545" t="s">
        <v>3528</v>
      </c>
      <c r="V545" t="s">
        <v>433</v>
      </c>
      <c r="W545" t="s">
        <v>901</v>
      </c>
      <c r="X545" t="s">
        <v>311</v>
      </c>
      <c r="Y545" t="s">
        <v>520</v>
      </c>
      <c r="Z545" t="s">
        <v>330</v>
      </c>
      <c r="AA545">
        <v>15</v>
      </c>
      <c r="AB545" t="s">
        <v>1982</v>
      </c>
      <c r="AC545" t="s">
        <v>1336</v>
      </c>
      <c r="AD545" t="s">
        <v>2</v>
      </c>
      <c r="AE545" s="39" t="s">
        <v>210</v>
      </c>
      <c r="AF545" t="s">
        <v>263</v>
      </c>
      <c r="AG545" t="s">
        <v>233</v>
      </c>
    </row>
    <row r="546" spans="3:41" x14ac:dyDescent="0.2">
      <c r="C546">
        <v>500000544</v>
      </c>
      <c r="E546" t="str">
        <f t="shared" si="38"/>
        <v>鈴木  菜央(中3)</v>
      </c>
      <c r="F546" t="str">
        <f t="shared" si="40"/>
        <v>ｽｽﾞｷ ﾅｵ</v>
      </c>
      <c r="G546" t="str">
        <f t="shared" si="39"/>
        <v>SUZUKI Nao(06)</v>
      </c>
      <c r="H546">
        <f t="shared" si="41"/>
        <v>2</v>
      </c>
      <c r="I546">
        <v>50</v>
      </c>
      <c r="J546">
        <f>IF(AC546="","500001",VLOOKUP(AC546,[2]shozoku!$A:$B,2,0))</f>
        <v>500033</v>
      </c>
      <c r="K546" t="str">
        <f>IF(AD546="","",VLOOKUP(AD546,[2]種目コード!$A:$B,2,0)&amp;IF(AF546="",""," "&amp;"0"&amp;AE546&amp;AF546&amp;AG546))</f>
        <v>00240 0001488</v>
      </c>
      <c r="L546" t="str">
        <f>IF(AH546="","",VLOOKUP(AH546,[2]種目コード!$A:$B,2,0)&amp;IF(AJ546="",""," "&amp;"0"&amp;AI546&amp;AJ546&amp;AK546))</f>
        <v>00640 0024400</v>
      </c>
      <c r="O546" t="s">
        <v>410</v>
      </c>
      <c r="P546" t="s">
        <v>3529</v>
      </c>
      <c r="Q546" t="s">
        <v>412</v>
      </c>
      <c r="R546" t="s">
        <v>2920</v>
      </c>
      <c r="S546" t="s">
        <v>414</v>
      </c>
      <c r="T546" t="s">
        <v>2922</v>
      </c>
      <c r="U546" t="s">
        <v>3530</v>
      </c>
      <c r="V546" t="s">
        <v>433</v>
      </c>
      <c r="W546" t="s">
        <v>901</v>
      </c>
      <c r="X546" t="s">
        <v>715</v>
      </c>
      <c r="Y546" t="s">
        <v>767</v>
      </c>
      <c r="Z546" t="s">
        <v>330</v>
      </c>
      <c r="AA546">
        <v>15</v>
      </c>
      <c r="AB546" t="s">
        <v>1982</v>
      </c>
      <c r="AC546" t="s">
        <v>1336</v>
      </c>
      <c r="AD546" t="s">
        <v>2</v>
      </c>
      <c r="AE546" s="39" t="s">
        <v>210</v>
      </c>
      <c r="AF546" t="s">
        <v>263</v>
      </c>
      <c r="AG546" t="s">
        <v>2904</v>
      </c>
      <c r="AH546" t="s">
        <v>441</v>
      </c>
      <c r="AI546" s="39" t="s">
        <v>425</v>
      </c>
      <c r="AJ546" t="s">
        <v>2471</v>
      </c>
      <c r="AK546" t="s">
        <v>187</v>
      </c>
    </row>
    <row r="547" spans="3:41" x14ac:dyDescent="0.2">
      <c r="C547">
        <v>500000545</v>
      </c>
      <c r="E547" t="str">
        <f t="shared" si="38"/>
        <v>桐谷  花奈(中2)</v>
      </c>
      <c r="F547" t="str">
        <f t="shared" si="40"/>
        <v>ｷﾘﾔ ﾊﾅ</v>
      </c>
      <c r="G547" t="str">
        <f t="shared" si="39"/>
        <v>KIRIYA Hana(07)</v>
      </c>
      <c r="H547">
        <f t="shared" si="41"/>
        <v>2</v>
      </c>
      <c r="I547">
        <v>50</v>
      </c>
      <c r="J547">
        <f>IF(AC547="","500001",VLOOKUP(AC547,[2]shozoku!$A:$B,2,0))</f>
        <v>500033</v>
      </c>
      <c r="K547" t="str">
        <f>IF(AD547="","",VLOOKUP(AD547,[2]種目コード!$A:$B,2,0)&amp;IF(AF547="",""," "&amp;"0"&amp;AE547&amp;AF547&amp;AG547))</f>
        <v>00240 0001584</v>
      </c>
      <c r="L547" t="str">
        <f>IF(AH547="","",VLOOKUP(AH547,[2]種目コード!$A:$B,2,0)&amp;IF(AJ547="",""," "&amp;"0"&amp;AI547&amp;AJ547&amp;AK547))</f>
        <v/>
      </c>
      <c r="O547" t="s">
        <v>3531</v>
      </c>
      <c r="P547" t="s">
        <v>3532</v>
      </c>
      <c r="Q547" t="s">
        <v>3533</v>
      </c>
      <c r="R547" t="s">
        <v>2105</v>
      </c>
      <c r="S547" t="s">
        <v>3534</v>
      </c>
      <c r="T547" t="s">
        <v>2107</v>
      </c>
      <c r="U547" t="s">
        <v>3535</v>
      </c>
      <c r="V547" t="s">
        <v>433</v>
      </c>
      <c r="W547" t="s">
        <v>496</v>
      </c>
      <c r="X547" t="s">
        <v>559</v>
      </c>
      <c r="Y547" t="s">
        <v>220</v>
      </c>
      <c r="Z547" t="s">
        <v>355</v>
      </c>
      <c r="AA547">
        <v>14</v>
      </c>
      <c r="AB547" t="s">
        <v>1982</v>
      </c>
      <c r="AC547" t="s">
        <v>1336</v>
      </c>
      <c r="AD547" t="s">
        <v>2</v>
      </c>
      <c r="AE547" s="39" t="s">
        <v>210</v>
      </c>
      <c r="AF547" t="s">
        <v>560</v>
      </c>
      <c r="AG547" t="s">
        <v>1247</v>
      </c>
    </row>
    <row r="548" spans="3:41" x14ac:dyDescent="0.2">
      <c r="C548">
        <v>500000546</v>
      </c>
      <c r="E548" t="str">
        <f t="shared" si="38"/>
        <v>黒澤  夏帆(中3)</v>
      </c>
      <c r="F548" t="str">
        <f t="shared" si="40"/>
        <v>ｸﾛｻﾜ ｶﾎ</v>
      </c>
      <c r="G548" t="str">
        <f t="shared" si="39"/>
        <v>KUROSAWA Kaho(07)</v>
      </c>
      <c r="H548">
        <f t="shared" si="41"/>
        <v>2</v>
      </c>
      <c r="I548">
        <v>50</v>
      </c>
      <c r="J548">
        <f>IF(AC548="","500001",VLOOKUP(AC548,[2]shozoku!$A:$B,2,0))</f>
        <v>500033</v>
      </c>
      <c r="K548" t="str">
        <f>IF(AD548="","",VLOOKUP(AD548,[2]種目コード!$A:$B,2,0)&amp;IF(AF548="",""," "&amp;"0"&amp;AE548&amp;AF548&amp;AG548))</f>
        <v>00640 0023813</v>
      </c>
      <c r="L548" t="str">
        <f>IF(AH548="","",VLOOKUP(AH548,[2]種目コード!$A:$B,2,0)&amp;IF(AJ548="",""," "&amp;"0"&amp;AI548&amp;AJ548&amp;AK548))</f>
        <v/>
      </c>
      <c r="O548" t="s">
        <v>3536</v>
      </c>
      <c r="P548" t="s">
        <v>3537</v>
      </c>
      <c r="Q548" t="s">
        <v>3538</v>
      </c>
      <c r="R548" t="s">
        <v>622</v>
      </c>
      <c r="S548" t="s">
        <v>3539</v>
      </c>
      <c r="T548" t="s">
        <v>624</v>
      </c>
      <c r="U548" t="s">
        <v>3540</v>
      </c>
      <c r="V548" t="s">
        <v>433</v>
      </c>
      <c r="W548" t="s">
        <v>496</v>
      </c>
      <c r="X548" t="s">
        <v>180</v>
      </c>
      <c r="Y548" t="s">
        <v>263</v>
      </c>
      <c r="Z548" t="s">
        <v>330</v>
      </c>
      <c r="AA548">
        <v>14</v>
      </c>
      <c r="AB548" t="s">
        <v>1982</v>
      </c>
      <c r="AC548" t="s">
        <v>1336</v>
      </c>
      <c r="AD548" s="31" t="s">
        <v>441</v>
      </c>
      <c r="AE548" s="39" t="s">
        <v>425</v>
      </c>
      <c r="AF548" t="s">
        <v>1414</v>
      </c>
      <c r="AG548" t="s">
        <v>497</v>
      </c>
    </row>
    <row r="549" spans="3:41" x14ac:dyDescent="0.2">
      <c r="C549">
        <v>500000547</v>
      </c>
      <c r="E549" t="str">
        <f t="shared" si="38"/>
        <v>小林  愛果</v>
      </c>
      <c r="F549" t="str">
        <f t="shared" si="40"/>
        <v>ｺﾊﾞﾔｼ ﾏﾅｶ</v>
      </c>
      <c r="G549" t="str">
        <f t="shared" si="39"/>
        <v>KOBAYASHI Manaka(07)</v>
      </c>
      <c r="H549">
        <f t="shared" si="41"/>
        <v>2</v>
      </c>
      <c r="I549">
        <v>50</v>
      </c>
      <c r="J549">
        <f>IF(AC549="","500001",VLOOKUP(AC549,[2]shozoku!$A:$B,2,0))</f>
        <v>500033</v>
      </c>
      <c r="K549" t="str">
        <f>IF(AD549="","",VLOOKUP(AD549,[2]種目コード!$A:$B,2,0)&amp;IF(AF549="",""," "&amp;"0"&amp;AE549&amp;AF549&amp;AG549))</f>
        <v>00320 0003277</v>
      </c>
      <c r="L549" t="str">
        <f>IF(AH549="","",VLOOKUP(AH549,[2]種目コード!$A:$B,2,0)&amp;IF(AJ549="",""," "&amp;"0"&amp;AI549&amp;AJ549&amp;AK549))</f>
        <v/>
      </c>
      <c r="O549" t="s">
        <v>1439</v>
      </c>
      <c r="P549" t="s">
        <v>3541</v>
      </c>
      <c r="Q549" t="s">
        <v>1441</v>
      </c>
      <c r="R549" t="s">
        <v>3542</v>
      </c>
      <c r="S549" t="s">
        <v>1979</v>
      </c>
      <c r="T549" t="s">
        <v>3543</v>
      </c>
      <c r="U549" t="s">
        <v>3544</v>
      </c>
      <c r="V549" t="s">
        <v>433</v>
      </c>
      <c r="W549" t="s">
        <v>496</v>
      </c>
      <c r="X549" t="s">
        <v>322</v>
      </c>
      <c r="Y549" t="s">
        <v>791</v>
      </c>
      <c r="AA549">
        <v>13</v>
      </c>
      <c r="AB549" t="s">
        <v>1982</v>
      </c>
      <c r="AC549" t="s">
        <v>1336</v>
      </c>
      <c r="AD549" t="s">
        <v>380</v>
      </c>
      <c r="AE549" s="39" t="s">
        <v>210</v>
      </c>
      <c r="AF549" t="s">
        <v>1279</v>
      </c>
      <c r="AG549" t="s">
        <v>3483</v>
      </c>
    </row>
    <row r="550" spans="3:41" x14ac:dyDescent="0.2">
      <c r="C550">
        <v>500000548</v>
      </c>
      <c r="E550" t="str">
        <f t="shared" si="38"/>
        <v>岡本  虹湖(中2)</v>
      </c>
      <c r="F550" t="str">
        <f t="shared" si="40"/>
        <v>ｵｶﾓﾄ ﾆｺ</v>
      </c>
      <c r="G550" t="str">
        <f t="shared" si="39"/>
        <v>OKAMOTO Niko(07)</v>
      </c>
      <c r="H550">
        <f t="shared" si="41"/>
        <v>2</v>
      </c>
      <c r="I550">
        <v>50</v>
      </c>
      <c r="J550">
        <f>IF(AC550="","500001",VLOOKUP(AC550,[2]shozoku!$A:$B,2,0))</f>
        <v>500033</v>
      </c>
      <c r="K550" t="str">
        <f>IF(AD550="","",VLOOKUP(AD550,[2]種目コード!$A:$B,2,0)&amp;IF(AF550="",""," "&amp;"0"&amp;AE550&amp;AF550&amp;AG550))</f>
        <v>00320 0003270</v>
      </c>
      <c r="L550" t="str">
        <f>IF(AH550="","",VLOOKUP(AH550,[2]種目コード!$A:$B,2,0)&amp;IF(AJ550="",""," "&amp;"0"&amp;AI550&amp;AJ550&amp;AK550))</f>
        <v/>
      </c>
      <c r="O550" t="s">
        <v>2333</v>
      </c>
      <c r="P550" t="s">
        <v>3545</v>
      </c>
      <c r="Q550" t="s">
        <v>2335</v>
      </c>
      <c r="R550" t="s">
        <v>445</v>
      </c>
      <c r="S550" t="s">
        <v>3546</v>
      </c>
      <c r="T550" t="s">
        <v>447</v>
      </c>
      <c r="U550" t="s">
        <v>3547</v>
      </c>
      <c r="V550" t="s">
        <v>433</v>
      </c>
      <c r="W550" t="s">
        <v>496</v>
      </c>
      <c r="X550" t="s">
        <v>180</v>
      </c>
      <c r="Y550" t="s">
        <v>559</v>
      </c>
      <c r="Z550" t="s">
        <v>355</v>
      </c>
      <c r="AA550">
        <v>14</v>
      </c>
      <c r="AB550" t="s">
        <v>1982</v>
      </c>
      <c r="AC550" t="s">
        <v>1336</v>
      </c>
      <c r="AD550" t="s">
        <v>380</v>
      </c>
      <c r="AE550" s="39" t="s">
        <v>210</v>
      </c>
      <c r="AF550" t="s">
        <v>1279</v>
      </c>
      <c r="AG550" t="s">
        <v>871</v>
      </c>
    </row>
    <row r="551" spans="3:41" x14ac:dyDescent="0.2">
      <c r="C551">
        <v>500000549</v>
      </c>
      <c r="E551" t="str">
        <f t="shared" si="38"/>
        <v>山口  夏乃(中1)</v>
      </c>
      <c r="F551" t="str">
        <f t="shared" si="40"/>
        <v>ﾔﾏｸﾞﾁ ﾅﾂﾉ</v>
      </c>
      <c r="G551" t="str">
        <f t="shared" si="39"/>
        <v>YAMAGUCHI Natsuno(08)</v>
      </c>
      <c r="H551">
        <f t="shared" si="41"/>
        <v>2</v>
      </c>
      <c r="I551">
        <v>50</v>
      </c>
      <c r="J551">
        <f>IF(AC551="","500001",VLOOKUP(AC551,[2]shozoku!$A:$B,2,0))</f>
        <v>500033</v>
      </c>
      <c r="K551" t="str">
        <f>IF(AD551="","",VLOOKUP(AD551,[2]種目コード!$A:$B,2,0)&amp;IF(AF551="",""," "&amp;"0"&amp;AE551&amp;AF551&amp;AG551))</f>
        <v>00630 0025900</v>
      </c>
      <c r="L551" t="str">
        <f>IF(AH551="","",VLOOKUP(AH551,[2]種目コード!$A:$B,2,0)&amp;IF(AJ551="",""," "&amp;"0"&amp;AI551&amp;AJ551&amp;AK551))</f>
        <v/>
      </c>
      <c r="O551" t="s">
        <v>3548</v>
      </c>
      <c r="P551" t="s">
        <v>3549</v>
      </c>
      <c r="Q551" t="s">
        <v>601</v>
      </c>
      <c r="R551" t="s">
        <v>3550</v>
      </c>
      <c r="S551" t="s">
        <v>603</v>
      </c>
      <c r="T551" t="s">
        <v>3551</v>
      </c>
      <c r="U551" t="s">
        <v>3552</v>
      </c>
      <c r="V551" t="s">
        <v>433</v>
      </c>
      <c r="W551" t="s">
        <v>584</v>
      </c>
      <c r="X551" t="s">
        <v>180</v>
      </c>
      <c r="Y551" t="s">
        <v>655</v>
      </c>
      <c r="Z551" t="s">
        <v>402</v>
      </c>
      <c r="AA551">
        <v>13</v>
      </c>
      <c r="AB551" t="s">
        <v>1982</v>
      </c>
      <c r="AC551" t="s">
        <v>1336</v>
      </c>
      <c r="AD551" s="31" t="s">
        <v>575</v>
      </c>
      <c r="AE551" s="39" t="s">
        <v>425</v>
      </c>
      <c r="AF551" t="s">
        <v>1052</v>
      </c>
      <c r="AG551" t="s">
        <v>187</v>
      </c>
    </row>
    <row r="552" spans="3:41" x14ac:dyDescent="0.2">
      <c r="C552">
        <v>500000550</v>
      </c>
      <c r="E552" t="str">
        <f t="shared" si="38"/>
        <v>小俣  百合(中1)</v>
      </c>
      <c r="F552" t="str">
        <f t="shared" si="40"/>
        <v>ｵﾏﾀ ﾕﾘ</v>
      </c>
      <c r="G552" t="str">
        <f t="shared" si="39"/>
        <v>OMATA Yuri(08)</v>
      </c>
      <c r="H552">
        <f t="shared" si="41"/>
        <v>2</v>
      </c>
      <c r="I552">
        <v>50</v>
      </c>
      <c r="J552">
        <f>IF(AC552="","500001",VLOOKUP(AC552,[2]shozoku!$A:$B,2,0))</f>
        <v>500033</v>
      </c>
      <c r="K552" t="str">
        <f>IF(AD552="","",VLOOKUP(AD552,[2]種目コード!$A:$B,2,0)&amp;IF(AF552="",""," "&amp;"0"&amp;AE552&amp;AF552&amp;AG552))</f>
        <v>00630 0032000</v>
      </c>
      <c r="L552" t="str">
        <f>IF(AH552="","",VLOOKUP(AH552,[2]種目コード!$A:$B,2,0)&amp;IF(AJ552="",""," "&amp;"0"&amp;AI552&amp;AJ552&amp;AK552))</f>
        <v/>
      </c>
      <c r="O552" t="s">
        <v>3553</v>
      </c>
      <c r="P552" t="s">
        <v>3554</v>
      </c>
      <c r="Q552" t="s">
        <v>3555</v>
      </c>
      <c r="R552" t="s">
        <v>3556</v>
      </c>
      <c r="S552" t="s">
        <v>3557</v>
      </c>
      <c r="T552" t="s">
        <v>476</v>
      </c>
      <c r="U552" t="s">
        <v>3558</v>
      </c>
      <c r="V552" t="s">
        <v>433</v>
      </c>
      <c r="W552" t="s">
        <v>584</v>
      </c>
      <c r="X552" t="s">
        <v>196</v>
      </c>
      <c r="Y552" t="s">
        <v>559</v>
      </c>
      <c r="Z552" t="s">
        <v>402</v>
      </c>
      <c r="AA552">
        <v>12</v>
      </c>
      <c r="AB552" t="s">
        <v>1982</v>
      </c>
      <c r="AC552" t="s">
        <v>1336</v>
      </c>
      <c r="AD552" s="31" t="s">
        <v>575</v>
      </c>
      <c r="AE552" s="39" t="s">
        <v>449</v>
      </c>
      <c r="AF552" t="s">
        <v>655</v>
      </c>
      <c r="AG552" t="s">
        <v>187</v>
      </c>
    </row>
    <row r="553" spans="3:41" x14ac:dyDescent="0.2">
      <c r="C553">
        <v>500000551</v>
      </c>
      <c r="E553" t="str">
        <f t="shared" si="38"/>
        <v>川上  陽美(中1)</v>
      </c>
      <c r="F553" t="str">
        <f t="shared" si="40"/>
        <v>ｶﾜｶﾐ ﾊﾙﾐ</v>
      </c>
      <c r="G553" t="str">
        <f t="shared" si="39"/>
        <v>KAWAKAMI Harumi(08)</v>
      </c>
      <c r="H553">
        <f t="shared" si="41"/>
        <v>2</v>
      </c>
      <c r="I553">
        <v>50</v>
      </c>
      <c r="J553">
        <f>IF(AC553="","500001",VLOOKUP(AC553,[2]shozoku!$A:$B,2,0))</f>
        <v>500033</v>
      </c>
      <c r="K553" t="str">
        <f>IF(AD553="","",VLOOKUP(AD553,[2]種目コード!$A:$B,2,0)&amp;IF(AF553="",""," "&amp;"0"&amp;AE553&amp;AF553&amp;AG553))</f>
        <v>00630 0032900</v>
      </c>
      <c r="L553" t="str">
        <f>IF(AH553="","",VLOOKUP(AH553,[2]種目コード!$A:$B,2,0)&amp;IF(AJ553="",""," "&amp;"0"&amp;AI553&amp;AJ553&amp;AK553))</f>
        <v/>
      </c>
      <c r="O553" t="s">
        <v>3559</v>
      </c>
      <c r="P553" t="s">
        <v>3560</v>
      </c>
      <c r="Q553" t="s">
        <v>1409</v>
      </c>
      <c r="R553" t="s">
        <v>3561</v>
      </c>
      <c r="S553" t="s">
        <v>3562</v>
      </c>
      <c r="T553" t="s">
        <v>3563</v>
      </c>
      <c r="U553" t="s">
        <v>3564</v>
      </c>
      <c r="V553" t="s">
        <v>433</v>
      </c>
      <c r="W553" t="s">
        <v>584</v>
      </c>
      <c r="X553" t="s">
        <v>247</v>
      </c>
      <c r="Y553" t="s">
        <v>537</v>
      </c>
      <c r="Z553" t="s">
        <v>402</v>
      </c>
      <c r="AA553">
        <v>13</v>
      </c>
      <c r="AB553" t="s">
        <v>1982</v>
      </c>
      <c r="AC553" t="s">
        <v>1336</v>
      </c>
      <c r="AD553" s="31" t="s">
        <v>575</v>
      </c>
      <c r="AE553" s="39" t="s">
        <v>449</v>
      </c>
      <c r="AF553" t="s">
        <v>648</v>
      </c>
      <c r="AG553" t="s">
        <v>187</v>
      </c>
    </row>
    <row r="554" spans="3:41" x14ac:dyDescent="0.2">
      <c r="C554">
        <v>500000552</v>
      </c>
      <c r="E554" t="str">
        <f t="shared" si="38"/>
        <v>堀  友郁子(中1)</v>
      </c>
      <c r="F554" t="str">
        <f t="shared" si="40"/>
        <v>ﾎﾘ ﾕｲｺ</v>
      </c>
      <c r="G554" t="str">
        <f t="shared" si="39"/>
        <v>HORI Yuiko(08)</v>
      </c>
      <c r="H554">
        <f t="shared" si="41"/>
        <v>2</v>
      </c>
      <c r="I554">
        <v>50</v>
      </c>
      <c r="J554">
        <f>IF(AC554="","500001",VLOOKUP(AC554,[2]shozoku!$A:$B,2,0))</f>
        <v>500033</v>
      </c>
      <c r="K554" t="str">
        <f>IF(AD554="","",VLOOKUP(AD554,[2]種目コード!$A:$B,2,0)&amp;IF(AF554="",""," "&amp;"0"&amp;AE554&amp;AF554&amp;AG554))</f>
        <v>00230 0001525</v>
      </c>
      <c r="L554" t="str">
        <f>IF(AH554="","",VLOOKUP(AH554,[2]種目コード!$A:$B,2,0)&amp;IF(AJ554="",""," "&amp;"0"&amp;AI554&amp;AJ554&amp;AK554))</f>
        <v/>
      </c>
      <c r="O554" t="s">
        <v>3565</v>
      </c>
      <c r="P554" t="s">
        <v>3566</v>
      </c>
      <c r="Q554" t="s">
        <v>3567</v>
      </c>
      <c r="R554" t="s">
        <v>3568</v>
      </c>
      <c r="S554" t="s">
        <v>3569</v>
      </c>
      <c r="T554" t="s">
        <v>3570</v>
      </c>
      <c r="U554" t="s">
        <v>3571</v>
      </c>
      <c r="V554" t="s">
        <v>433</v>
      </c>
      <c r="W554" t="s">
        <v>584</v>
      </c>
      <c r="X554" t="s">
        <v>311</v>
      </c>
      <c r="Y554" t="s">
        <v>655</v>
      </c>
      <c r="Z554" t="s">
        <v>402</v>
      </c>
      <c r="AA554">
        <v>13</v>
      </c>
      <c r="AB554" t="s">
        <v>1982</v>
      </c>
      <c r="AC554" t="s">
        <v>1336</v>
      </c>
      <c r="AD554" t="s">
        <v>1</v>
      </c>
      <c r="AE554" s="39" t="s">
        <v>210</v>
      </c>
      <c r="AF554" t="s">
        <v>560</v>
      </c>
      <c r="AG554" t="s">
        <v>186</v>
      </c>
    </row>
    <row r="555" spans="3:41" x14ac:dyDescent="0.2">
      <c r="C555">
        <v>500000553</v>
      </c>
      <c r="E555" t="str">
        <f t="shared" si="38"/>
        <v>岩﨑  亮太</v>
      </c>
      <c r="F555" t="str">
        <f t="shared" si="40"/>
        <v>ｲﾜｻｷ ﾘｮｳﾀ</v>
      </c>
      <c r="G555" t="str">
        <f t="shared" si="39"/>
        <v>IWASAKI Ryota(95)</v>
      </c>
      <c r="H555">
        <f t="shared" si="41"/>
        <v>1</v>
      </c>
      <c r="I555">
        <v>50</v>
      </c>
      <c r="J555">
        <f>IF(AC555="","500001",VLOOKUP(AC555,[2]shozoku!$A:$B,2,0))</f>
        <v>500087</v>
      </c>
      <c r="K555" t="str">
        <f>IF(AD555="","",VLOOKUP(AD555,[2]種目コード!$A:$B,2,0)&amp;IF(AF555="",""," "&amp;"0"&amp;AE555&amp;AF555&amp;AG555))</f>
        <v>00560 0005450</v>
      </c>
      <c r="L555" t="str">
        <f>IF(AH555="","",VLOOKUP(AH555,[2]種目コード!$A:$B,2,0)&amp;IF(AJ555="",""," "&amp;"0"&amp;AI555&amp;AJ555&amp;AK555))</f>
        <v/>
      </c>
      <c r="O555" t="s">
        <v>3572</v>
      </c>
      <c r="P555" t="s">
        <v>3573</v>
      </c>
      <c r="Q555" t="s">
        <v>3574</v>
      </c>
      <c r="R555" t="s">
        <v>1269</v>
      </c>
      <c r="S555" t="s">
        <v>3575</v>
      </c>
      <c r="T555" t="s">
        <v>3576</v>
      </c>
      <c r="U555" t="s">
        <v>3577</v>
      </c>
      <c r="V555" t="s">
        <v>178</v>
      </c>
      <c r="W555" t="s">
        <v>849</v>
      </c>
      <c r="X555" t="s">
        <v>247</v>
      </c>
      <c r="Y555" t="s">
        <v>186</v>
      </c>
      <c r="AA555">
        <v>26</v>
      </c>
      <c r="AB555" t="s">
        <v>1982</v>
      </c>
      <c r="AC555" t="s">
        <v>3578</v>
      </c>
      <c r="AD555" t="s">
        <v>1781</v>
      </c>
      <c r="AE555" s="39" t="s">
        <v>210</v>
      </c>
      <c r="AF555" t="s">
        <v>1512</v>
      </c>
      <c r="AG555" t="s">
        <v>1068</v>
      </c>
      <c r="AL555" t="s">
        <v>4</v>
      </c>
      <c r="AM555" t="s">
        <v>220</v>
      </c>
      <c r="AN555" t="s">
        <v>1068</v>
      </c>
      <c r="AO555" t="s">
        <v>187</v>
      </c>
    </row>
    <row r="556" spans="3:41" x14ac:dyDescent="0.2">
      <c r="C556">
        <v>500000554</v>
      </c>
      <c r="E556" t="str">
        <f t="shared" si="38"/>
        <v>川田  智哉</v>
      </c>
      <c r="F556" t="str">
        <f t="shared" si="40"/>
        <v>ｶﾜﾀ ﾄﾓﾔ</v>
      </c>
      <c r="G556" t="str">
        <f t="shared" si="39"/>
        <v>KAWATA Tomoya(96)</v>
      </c>
      <c r="H556">
        <f t="shared" si="41"/>
        <v>1</v>
      </c>
      <c r="I556">
        <v>50</v>
      </c>
      <c r="J556">
        <f>IF(AC556="","500001",VLOOKUP(AC556,[2]shozoku!$A:$B,2,0))</f>
        <v>500087</v>
      </c>
      <c r="K556" t="str">
        <f>IF(AD556="","",VLOOKUP(AD556,[2]種目コード!$A:$B,2,0)&amp;IF(AF556="",""," "&amp;"0"&amp;AE556&amp;AF556&amp;AG556))</f>
        <v/>
      </c>
      <c r="L556" t="str">
        <f>IF(AH556="","",VLOOKUP(AH556,[2]種目コード!$A:$B,2,0)&amp;IF(AJ556="",""," "&amp;"0"&amp;AI556&amp;AJ556&amp;AK556))</f>
        <v/>
      </c>
      <c r="O556" t="s">
        <v>3579</v>
      </c>
      <c r="P556" t="s">
        <v>3580</v>
      </c>
      <c r="Q556" t="s">
        <v>3581</v>
      </c>
      <c r="R556" t="s">
        <v>258</v>
      </c>
      <c r="S556" t="s">
        <v>3582</v>
      </c>
      <c r="T556" t="s">
        <v>3583</v>
      </c>
      <c r="U556" t="s">
        <v>3584</v>
      </c>
      <c r="V556" t="s">
        <v>178</v>
      </c>
      <c r="W556" t="s">
        <v>1139</v>
      </c>
      <c r="X556" t="s">
        <v>311</v>
      </c>
      <c r="Y556" t="s">
        <v>3585</v>
      </c>
      <c r="AA556">
        <v>25</v>
      </c>
      <c r="AB556" t="s">
        <v>1982</v>
      </c>
      <c r="AC556" t="s">
        <v>3578</v>
      </c>
      <c r="AL556" t="s">
        <v>4</v>
      </c>
      <c r="AM556" t="s">
        <v>220</v>
      </c>
      <c r="AN556" t="s">
        <v>1068</v>
      </c>
      <c r="AO556" t="s">
        <v>187</v>
      </c>
    </row>
    <row r="557" spans="3:41" x14ac:dyDescent="0.2">
      <c r="C557">
        <v>500000555</v>
      </c>
      <c r="E557" t="str">
        <f t="shared" si="38"/>
        <v>小野  栄大</v>
      </c>
      <c r="F557" t="str">
        <f t="shared" si="40"/>
        <v>ｵﾉ ｴｲﾀﾞｲ</v>
      </c>
      <c r="G557" t="str">
        <f t="shared" si="39"/>
        <v>ONO Eidai(91)</v>
      </c>
      <c r="H557">
        <f t="shared" si="41"/>
        <v>1</v>
      </c>
      <c r="I557">
        <v>50</v>
      </c>
      <c r="J557">
        <f>IF(AC557="","500001",VLOOKUP(AC557,[2]shozoku!$A:$B,2,0))</f>
        <v>500087</v>
      </c>
      <c r="K557" t="str">
        <f>IF(AD557="","",VLOOKUP(AD557,[2]種目コード!$A:$B,2,0)&amp;IF(AF557="",""," "&amp;"0"&amp;AE557&amp;AF557&amp;AG557))</f>
        <v/>
      </c>
      <c r="L557" t="str">
        <f>IF(AH557="","",VLOOKUP(AH557,[2]種目コード!$A:$B,2,0)&amp;IF(AJ557="",""," "&amp;"0"&amp;AI557&amp;AJ557&amp;AK557))</f>
        <v/>
      </c>
      <c r="O557" t="s">
        <v>3586</v>
      </c>
      <c r="P557" t="s">
        <v>3587</v>
      </c>
      <c r="Q557" t="s">
        <v>2443</v>
      </c>
      <c r="R557" t="s">
        <v>3588</v>
      </c>
      <c r="S557" t="s">
        <v>3589</v>
      </c>
      <c r="T557" t="s">
        <v>3590</v>
      </c>
      <c r="U557" t="s">
        <v>3591</v>
      </c>
      <c r="V557" t="s">
        <v>178</v>
      </c>
      <c r="W557">
        <v>1991</v>
      </c>
      <c r="X557" t="s">
        <v>181</v>
      </c>
      <c r="Y557" t="s">
        <v>322</v>
      </c>
      <c r="AA557">
        <v>29</v>
      </c>
      <c r="AB557" t="s">
        <v>1982</v>
      </c>
      <c r="AC557" t="s">
        <v>3578</v>
      </c>
      <c r="AL557" t="s">
        <v>4</v>
      </c>
      <c r="AM557" t="s">
        <v>220</v>
      </c>
      <c r="AN557" t="s">
        <v>1068</v>
      </c>
      <c r="AO557" t="s">
        <v>187</v>
      </c>
    </row>
    <row r="558" spans="3:41" x14ac:dyDescent="0.2">
      <c r="C558">
        <v>500000556</v>
      </c>
      <c r="E558" t="str">
        <f t="shared" si="38"/>
        <v>奥根  夢翔</v>
      </c>
      <c r="F558" t="str">
        <f t="shared" si="40"/>
        <v>ｵｸﾈ ﾕﾒﾄ</v>
      </c>
      <c r="G558" t="str">
        <f t="shared" si="39"/>
        <v>OKUNE Yumeto(95)</v>
      </c>
      <c r="H558">
        <f t="shared" si="41"/>
        <v>1</v>
      </c>
      <c r="I558">
        <v>50</v>
      </c>
      <c r="J558">
        <f>IF(AC558="","500001",VLOOKUP(AC558,[2]shozoku!$A:$B,2,0))</f>
        <v>500087</v>
      </c>
      <c r="K558" t="str">
        <f>IF(AD558="","",VLOOKUP(AD558,[2]種目コード!$A:$B,2,0)&amp;IF(AF558="",""," "&amp;"0"&amp;AE558&amp;AF558&amp;AG558))</f>
        <v/>
      </c>
      <c r="L558" t="str">
        <f>IF(AH558="","",VLOOKUP(AH558,[2]種目コード!$A:$B,2,0)&amp;IF(AJ558="",""," "&amp;"0"&amp;AI558&amp;AJ558&amp;AK558))</f>
        <v/>
      </c>
      <c r="O558" t="s">
        <v>3592</v>
      </c>
      <c r="P558" t="s">
        <v>3593</v>
      </c>
      <c r="Q558" t="s">
        <v>3594</v>
      </c>
      <c r="R558" t="s">
        <v>2061</v>
      </c>
      <c r="S558" t="s">
        <v>3595</v>
      </c>
      <c r="T558" t="s">
        <v>3596</v>
      </c>
      <c r="U558" t="s">
        <v>3597</v>
      </c>
      <c r="V558" t="s">
        <v>178</v>
      </c>
      <c r="W558" t="s">
        <v>849</v>
      </c>
      <c r="X558" t="s">
        <v>180</v>
      </c>
      <c r="Y558" t="s">
        <v>186</v>
      </c>
      <c r="AA558">
        <v>26</v>
      </c>
      <c r="AB558" t="s">
        <v>1982</v>
      </c>
      <c r="AC558" t="s">
        <v>3578</v>
      </c>
      <c r="AL558" t="s">
        <v>4</v>
      </c>
      <c r="AM558" t="s">
        <v>220</v>
      </c>
      <c r="AN558" t="s">
        <v>1068</v>
      </c>
      <c r="AO558" t="s">
        <v>187</v>
      </c>
    </row>
    <row r="559" spans="3:41" x14ac:dyDescent="0.2">
      <c r="C559">
        <v>500000557</v>
      </c>
      <c r="E559" t="str">
        <f t="shared" si="38"/>
        <v>間渕  桃奈</v>
      </c>
      <c r="F559" t="str">
        <f t="shared" si="40"/>
        <v>ﾏﾌﾞﾁ ﾓﾓﾅ</v>
      </c>
      <c r="G559" t="str">
        <f t="shared" si="39"/>
        <v>MABUCHI Momona(01)</v>
      </c>
      <c r="H559">
        <f t="shared" si="41"/>
        <v>2</v>
      </c>
      <c r="I559">
        <v>50</v>
      </c>
      <c r="J559">
        <f>IF(AC559="","500001",VLOOKUP(AC559,[2]shozoku!$A:$B,2,0))</f>
        <v>500088</v>
      </c>
      <c r="K559" t="str">
        <f>IF(AD559="","",VLOOKUP(AD559,[2]種目コード!$A:$B,2,0)&amp;IF(AF559="",""," "&amp;"0"&amp;AE559&amp;AF559&amp;AG559))</f>
        <v>00260 0001266</v>
      </c>
      <c r="L559" t="str">
        <f>IF(AH559="","",VLOOKUP(AH559,[2]種目コード!$A:$B,2,0)&amp;IF(AJ559="",""," "&amp;"0"&amp;AI559&amp;AJ559&amp;AK559))</f>
        <v/>
      </c>
      <c r="O559" t="s">
        <v>3598</v>
      </c>
      <c r="P559" t="s">
        <v>3599</v>
      </c>
      <c r="Q559" t="s">
        <v>3600</v>
      </c>
      <c r="R559" t="s">
        <v>3601</v>
      </c>
      <c r="S559" t="s">
        <v>3602</v>
      </c>
      <c r="T559" t="s">
        <v>3603</v>
      </c>
      <c r="U559" t="s">
        <v>3604</v>
      </c>
      <c r="V559" t="s">
        <v>433</v>
      </c>
      <c r="W559" t="s">
        <v>1990</v>
      </c>
      <c r="X559" t="s">
        <v>522</v>
      </c>
      <c r="Y559" t="s">
        <v>181</v>
      </c>
      <c r="AA559">
        <v>20</v>
      </c>
      <c r="AB559" t="s">
        <v>1982</v>
      </c>
      <c r="AC559" t="s">
        <v>3605</v>
      </c>
      <c r="AD559" t="s">
        <v>1835</v>
      </c>
      <c r="AE559" s="39" t="s">
        <v>210</v>
      </c>
      <c r="AF559" t="s">
        <v>181</v>
      </c>
      <c r="AG559" t="s">
        <v>3132</v>
      </c>
    </row>
    <row r="560" spans="3:41" x14ac:dyDescent="0.2">
      <c r="C560">
        <v>500000558</v>
      </c>
      <c r="E560" t="str">
        <f t="shared" si="38"/>
        <v>小石澤  至(中2)</v>
      </c>
      <c r="F560" t="str">
        <f t="shared" si="40"/>
        <v>ｺｲｼｻﾞﾜ ｲﾀﾙ</v>
      </c>
      <c r="G560" t="str">
        <f t="shared" si="39"/>
        <v>KOISHIZAWA Itaru(07)</v>
      </c>
      <c r="H560">
        <f t="shared" si="41"/>
        <v>1</v>
      </c>
      <c r="I560">
        <v>50</v>
      </c>
      <c r="J560">
        <f>IF(AC560="","500001",VLOOKUP(AC560,[2]shozoku!$A:$B,2,0))</f>
        <v>500089</v>
      </c>
      <c r="K560" t="str">
        <f>IF(AD560="","",VLOOKUP(AD560,[2]種目コード!$A:$B,2,0)&amp;IF(AF560="",""," "&amp;"0"&amp;AE560&amp;AF560&amp;AG560))</f>
        <v>00240 0001363</v>
      </c>
      <c r="L560" t="str">
        <f>IF(AH560="","",VLOOKUP(AH560,[2]種目コード!$A:$B,2,0)&amp;IF(AJ560="",""," "&amp;"0"&amp;AI560&amp;AJ560&amp;AK560))</f>
        <v/>
      </c>
      <c r="O560" t="s">
        <v>3606</v>
      </c>
      <c r="P560" t="s">
        <v>3607</v>
      </c>
      <c r="Q560" t="s">
        <v>3608</v>
      </c>
      <c r="R560" t="s">
        <v>3609</v>
      </c>
      <c r="S560" t="s">
        <v>3610</v>
      </c>
      <c r="T560" t="s">
        <v>3611</v>
      </c>
      <c r="U560" t="s">
        <v>3612</v>
      </c>
      <c r="V560" t="s">
        <v>178</v>
      </c>
      <c r="W560">
        <v>2007</v>
      </c>
      <c r="X560">
        <v>8</v>
      </c>
      <c r="Y560">
        <v>5</v>
      </c>
      <c r="Z560" t="s">
        <v>355</v>
      </c>
      <c r="AA560">
        <v>14</v>
      </c>
      <c r="AB560" t="s">
        <v>1982</v>
      </c>
      <c r="AC560" t="s">
        <v>3613</v>
      </c>
      <c r="AD560" t="s">
        <v>2</v>
      </c>
      <c r="AE560" t="s">
        <v>187</v>
      </c>
      <c r="AF560" t="s">
        <v>497</v>
      </c>
      <c r="AG560" t="s">
        <v>923</v>
      </c>
      <c r="AL560" t="s">
        <v>3</v>
      </c>
      <c r="AM560" t="s">
        <v>220</v>
      </c>
      <c r="AN560" t="s">
        <v>1422</v>
      </c>
      <c r="AO560" t="s">
        <v>266</v>
      </c>
    </row>
    <row r="561" spans="3:41" x14ac:dyDescent="0.2">
      <c r="C561">
        <v>500000559</v>
      </c>
      <c r="E561" t="str">
        <f t="shared" si="38"/>
        <v>大川  伊織(中2)</v>
      </c>
      <c r="F561" t="str">
        <f t="shared" si="40"/>
        <v>ｵｵｶﾜ ｲｵﾘ</v>
      </c>
      <c r="G561" t="str">
        <f t="shared" si="39"/>
        <v>OKAWA Iori(07)</v>
      </c>
      <c r="H561">
        <f t="shared" si="41"/>
        <v>1</v>
      </c>
      <c r="I561">
        <v>50</v>
      </c>
      <c r="J561">
        <f>IF(AC561="","500001",VLOOKUP(AC561,[2]shozoku!$A:$B,2,0))</f>
        <v>500089</v>
      </c>
      <c r="K561" t="str">
        <f>IF(AD561="","",VLOOKUP(AD561,[2]種目コード!$A:$B,2,0)&amp;IF(AF561="",""," "&amp;"0"&amp;AE561&amp;AF561&amp;AG561))</f>
        <v>00840 0050546</v>
      </c>
      <c r="L561" t="str">
        <f>IF(AH561="","",VLOOKUP(AH561,[2]種目コード!$A:$B,2,0)&amp;IF(AJ561="",""," "&amp;"0"&amp;AI561&amp;AJ561&amp;AK561))</f>
        <v/>
      </c>
      <c r="O561" t="s">
        <v>3614</v>
      </c>
      <c r="P561" t="s">
        <v>3615</v>
      </c>
      <c r="Q561" t="s">
        <v>3616</v>
      </c>
      <c r="R561" t="s">
        <v>3617</v>
      </c>
      <c r="S561" t="s">
        <v>3618</v>
      </c>
      <c r="T561" t="s">
        <v>3619</v>
      </c>
      <c r="U561" t="s">
        <v>3620</v>
      </c>
      <c r="V561" t="s">
        <v>178</v>
      </c>
      <c r="W561">
        <v>2007</v>
      </c>
      <c r="X561">
        <v>5</v>
      </c>
      <c r="Y561">
        <v>23</v>
      </c>
      <c r="Z561" t="s">
        <v>355</v>
      </c>
      <c r="AA561">
        <v>14</v>
      </c>
      <c r="AB561" t="s">
        <v>1982</v>
      </c>
      <c r="AC561" t="s">
        <v>3613</v>
      </c>
      <c r="AD561" t="s">
        <v>364</v>
      </c>
      <c r="AE561" t="s">
        <v>880</v>
      </c>
      <c r="AF561" t="s">
        <v>880</v>
      </c>
      <c r="AG561" t="s">
        <v>879</v>
      </c>
    </row>
    <row r="562" spans="3:41" x14ac:dyDescent="0.2">
      <c r="C562">
        <v>500000560</v>
      </c>
      <c r="E562" t="str">
        <f t="shared" si="38"/>
        <v>松浦  冬悟(中2)</v>
      </c>
      <c r="F562" t="str">
        <f t="shared" si="40"/>
        <v>ﾏﾂｳﾗ ﾄｳｺﾞ</v>
      </c>
      <c r="G562" t="str">
        <f t="shared" si="39"/>
        <v>MATSUURA Togo(08)</v>
      </c>
      <c r="H562">
        <f t="shared" si="41"/>
        <v>1</v>
      </c>
      <c r="I562">
        <v>50</v>
      </c>
      <c r="J562">
        <f>IF(AC562="","500001",VLOOKUP(AC562,[2]shozoku!$A:$B,2,0))</f>
        <v>500089</v>
      </c>
      <c r="K562" t="str">
        <f>IF(AD562="","",VLOOKUP(AD562,[2]種目コード!$A:$B,2,0)&amp;IF(AF562="",""," "&amp;"0"&amp;AE562&amp;AF562&amp;AG562))</f>
        <v>07120 0000130</v>
      </c>
      <c r="L562" t="str">
        <f>IF(AH562="","",VLOOKUP(AH562,[2]種目コード!$A:$B,2,0)&amp;IF(AJ562="",""," "&amp;"0"&amp;AI562&amp;AJ562&amp;AK562))</f>
        <v>00240 0001330</v>
      </c>
      <c r="O562" t="s">
        <v>3621</v>
      </c>
      <c r="P562" t="s">
        <v>3622</v>
      </c>
      <c r="Q562" t="s">
        <v>2919</v>
      </c>
      <c r="R562" t="s">
        <v>3623</v>
      </c>
      <c r="S562" t="s">
        <v>3624</v>
      </c>
      <c r="T562" t="s">
        <v>3625</v>
      </c>
      <c r="U562" t="s">
        <v>3626</v>
      </c>
      <c r="V562" t="s">
        <v>178</v>
      </c>
      <c r="W562">
        <v>2008</v>
      </c>
      <c r="X562">
        <v>2</v>
      </c>
      <c r="Y562">
        <v>9</v>
      </c>
      <c r="Z562" t="s">
        <v>355</v>
      </c>
      <c r="AA562">
        <v>13</v>
      </c>
      <c r="AB562" t="s">
        <v>1982</v>
      </c>
      <c r="AC562" t="s">
        <v>3613</v>
      </c>
      <c r="AD562" t="s">
        <v>8</v>
      </c>
      <c r="AE562" t="s">
        <v>187</v>
      </c>
      <c r="AF562" t="s">
        <v>303</v>
      </c>
      <c r="AG562" t="s">
        <v>598</v>
      </c>
      <c r="AH562" t="s">
        <v>2</v>
      </c>
      <c r="AI562" t="s">
        <v>187</v>
      </c>
      <c r="AJ562" t="s">
        <v>497</v>
      </c>
      <c r="AK562" t="s">
        <v>598</v>
      </c>
      <c r="AL562" t="s">
        <v>3</v>
      </c>
      <c r="AM562" t="s">
        <v>220</v>
      </c>
      <c r="AN562" t="s">
        <v>1422</v>
      </c>
      <c r="AO562" t="s">
        <v>266</v>
      </c>
    </row>
    <row r="563" spans="3:41" x14ac:dyDescent="0.2">
      <c r="C563">
        <v>500000561</v>
      </c>
      <c r="E563" t="str">
        <f t="shared" si="38"/>
        <v>五十嵐  悠太(中2)</v>
      </c>
      <c r="F563" t="str">
        <f t="shared" si="40"/>
        <v>ｲｶﾞﾗｼ ﾕｳﾀ</v>
      </c>
      <c r="G563" t="str">
        <f t="shared" si="39"/>
        <v>IGARASHI Yuta(07)</v>
      </c>
      <c r="H563">
        <f t="shared" si="41"/>
        <v>1</v>
      </c>
      <c r="I563">
        <v>50</v>
      </c>
      <c r="J563">
        <f>IF(AC563="","500001",VLOOKUP(AC563,[2]shozoku!$A:$B,2,0))</f>
        <v>500089</v>
      </c>
      <c r="K563" t="str">
        <f>IF(AD563="","",VLOOKUP(AD563,[2]種目コード!$A:$B,2,0)&amp;IF(AF563="",""," "&amp;"0"&amp;AE563&amp;AF563&amp;AG563))</f>
        <v>07320 0000468</v>
      </c>
      <c r="L563" t="str">
        <f>IF(AH563="","",VLOOKUP(AH563,[2]種目コード!$A:$B,2,0)&amp;IF(AJ563="",""," "&amp;"0"&amp;AI563&amp;AJ563&amp;AK563))</f>
        <v/>
      </c>
      <c r="O563" t="s">
        <v>3627</v>
      </c>
      <c r="P563" t="s">
        <v>3628</v>
      </c>
      <c r="Q563" t="s">
        <v>3629</v>
      </c>
      <c r="R563" t="s">
        <v>360</v>
      </c>
      <c r="S563" t="s">
        <v>3630</v>
      </c>
      <c r="T563" t="s">
        <v>362</v>
      </c>
      <c r="U563" t="s">
        <v>3631</v>
      </c>
      <c r="V563" t="s">
        <v>178</v>
      </c>
      <c r="W563">
        <v>2007</v>
      </c>
      <c r="X563">
        <v>9</v>
      </c>
      <c r="Y563">
        <v>1</v>
      </c>
      <c r="Z563" t="s">
        <v>355</v>
      </c>
      <c r="AA563">
        <v>14</v>
      </c>
      <c r="AB563" t="s">
        <v>1982</v>
      </c>
      <c r="AC563" t="s">
        <v>3613</v>
      </c>
      <c r="AD563" t="s">
        <v>9</v>
      </c>
      <c r="AE563" t="s">
        <v>187</v>
      </c>
      <c r="AF563" t="s">
        <v>791</v>
      </c>
      <c r="AG563" t="s">
        <v>3378</v>
      </c>
      <c r="AL563" t="s">
        <v>3</v>
      </c>
      <c r="AM563" t="s">
        <v>220</v>
      </c>
      <c r="AN563" t="s">
        <v>1422</v>
      </c>
      <c r="AO563" t="s">
        <v>266</v>
      </c>
    </row>
    <row r="564" spans="3:41" x14ac:dyDescent="0.2">
      <c r="C564">
        <v>500000562</v>
      </c>
      <c r="E564" t="str">
        <f t="shared" si="38"/>
        <v>肱黒  真由(中2)</v>
      </c>
      <c r="F564" t="str">
        <f t="shared" si="40"/>
        <v>ﾋｼﾞｸﾛ ﾏﾕ</v>
      </c>
      <c r="G564" t="str">
        <f t="shared" si="39"/>
        <v>HIJIKURO Mayu(07)</v>
      </c>
      <c r="H564">
        <f t="shared" si="41"/>
        <v>2</v>
      </c>
      <c r="I564">
        <v>50</v>
      </c>
      <c r="J564">
        <f>IF(AC564="","500001",VLOOKUP(AC564,[2]shozoku!$A:$B,2,0))</f>
        <v>500089</v>
      </c>
      <c r="K564" t="str">
        <f>IF(AD564="","",VLOOKUP(AD564,[2]種目コード!$A:$B,2,0)&amp;IF(AF564="",""," "&amp;"0"&amp;AE564&amp;AF564&amp;AG564))</f>
        <v>00240 0001430</v>
      </c>
      <c r="L564" t="str">
        <f>IF(AH564="","",VLOOKUP(AH564,[2]種目コード!$A:$B,2,0)&amp;IF(AJ564="",""," "&amp;"0"&amp;AI564&amp;AJ564&amp;AK564))</f>
        <v/>
      </c>
      <c r="O564" t="s">
        <v>3632</v>
      </c>
      <c r="P564" t="s">
        <v>3633</v>
      </c>
      <c r="Q564" t="s">
        <v>3634</v>
      </c>
      <c r="R564" t="s">
        <v>927</v>
      </c>
      <c r="S564" t="s">
        <v>3635</v>
      </c>
      <c r="T564" t="s">
        <v>929</v>
      </c>
      <c r="U564" t="s">
        <v>3636</v>
      </c>
      <c r="V564" t="s">
        <v>433</v>
      </c>
      <c r="W564">
        <v>2007</v>
      </c>
      <c r="X564">
        <v>5</v>
      </c>
      <c r="Y564">
        <v>8</v>
      </c>
      <c r="Z564" t="s">
        <v>355</v>
      </c>
      <c r="AA564">
        <v>14</v>
      </c>
      <c r="AB564" t="s">
        <v>1982</v>
      </c>
      <c r="AC564" t="s">
        <v>3613</v>
      </c>
      <c r="AD564" t="s">
        <v>2</v>
      </c>
      <c r="AE564" t="s">
        <v>187</v>
      </c>
      <c r="AF564" t="s">
        <v>263</v>
      </c>
      <c r="AG564" t="s">
        <v>598</v>
      </c>
      <c r="AL564" t="s">
        <v>3</v>
      </c>
      <c r="AM564" t="s">
        <v>522</v>
      </c>
      <c r="AN564" t="s">
        <v>1641</v>
      </c>
      <c r="AO564" t="s">
        <v>2848</v>
      </c>
    </row>
    <row r="565" spans="3:41" x14ac:dyDescent="0.2">
      <c r="C565">
        <v>500000563</v>
      </c>
      <c r="E565" t="str">
        <f t="shared" si="38"/>
        <v>堀井  亜麻梨(中2)</v>
      </c>
      <c r="F565" t="str">
        <f t="shared" si="40"/>
        <v>ﾎﾘｲ ｱﾏﾘ</v>
      </c>
      <c r="G565" t="str">
        <f t="shared" si="39"/>
        <v>HORII Amari(07)</v>
      </c>
      <c r="H565">
        <f t="shared" si="41"/>
        <v>2</v>
      </c>
      <c r="I565">
        <v>50</v>
      </c>
      <c r="J565">
        <f>IF(AC565="","500001",VLOOKUP(AC565,[2]shozoku!$A:$B,2,0))</f>
        <v>500089</v>
      </c>
      <c r="K565" t="str">
        <f>IF(AD565="","",VLOOKUP(AD565,[2]種目コード!$A:$B,2,0)&amp;IF(AF565="",""," "&amp;"0"&amp;AE565&amp;AF565&amp;AG565))</f>
        <v>00640 0061432</v>
      </c>
      <c r="L565" t="str">
        <f>IF(AH565="","",VLOOKUP(AH565,[2]種目コード!$A:$B,2,0)&amp;IF(AJ565="",""," "&amp;"0"&amp;AI565&amp;AJ565&amp;AK565))</f>
        <v/>
      </c>
      <c r="O565" t="s">
        <v>3637</v>
      </c>
      <c r="P565" t="s">
        <v>3638</v>
      </c>
      <c r="Q565" t="s">
        <v>3639</v>
      </c>
      <c r="R565" t="s">
        <v>3640</v>
      </c>
      <c r="S565" t="s">
        <v>3641</v>
      </c>
      <c r="T565" t="s">
        <v>3642</v>
      </c>
      <c r="U565" t="s">
        <v>3643</v>
      </c>
      <c r="V565" t="s">
        <v>433</v>
      </c>
      <c r="W565">
        <v>2007</v>
      </c>
      <c r="X565">
        <v>10</v>
      </c>
      <c r="Y565">
        <v>9</v>
      </c>
      <c r="Z565" t="s">
        <v>355</v>
      </c>
      <c r="AA565">
        <v>13</v>
      </c>
      <c r="AB565" t="s">
        <v>1982</v>
      </c>
      <c r="AC565" t="s">
        <v>3613</v>
      </c>
      <c r="AD565" t="s">
        <v>441</v>
      </c>
      <c r="AE565" t="s">
        <v>284</v>
      </c>
      <c r="AF565" t="s">
        <v>263</v>
      </c>
      <c r="AG565" t="s">
        <v>1279</v>
      </c>
    </row>
    <row r="566" spans="3:41" x14ac:dyDescent="0.2">
      <c r="C566">
        <v>500000564</v>
      </c>
      <c r="E566" t="str">
        <f t="shared" si="38"/>
        <v>儀同  更咲(中2)</v>
      </c>
      <c r="F566" t="str">
        <f t="shared" si="40"/>
        <v>ｷﾞﾄﾞｳ ｻﾗｻ</v>
      </c>
      <c r="G566" t="str">
        <f t="shared" si="39"/>
        <v>GIDO Sarasa(07)</v>
      </c>
      <c r="H566">
        <f t="shared" si="41"/>
        <v>2</v>
      </c>
      <c r="I566">
        <v>50</v>
      </c>
      <c r="J566">
        <f>IF(AC566="","500001",VLOOKUP(AC566,[2]shozoku!$A:$B,2,0))</f>
        <v>500089</v>
      </c>
      <c r="K566" t="str">
        <f>IF(AD566="","",VLOOKUP(AD566,[2]種目コード!$A:$B,2,0)&amp;IF(AF566="",""," "&amp;"0"&amp;AE566&amp;AF566&amp;AG566))</f>
        <v>07320 0000468</v>
      </c>
      <c r="L566" t="str">
        <f>IF(AH566="","",VLOOKUP(AH566,[2]種目コード!$A:$B,2,0)&amp;IF(AJ566="",""," "&amp;"0"&amp;AI566&amp;AJ566&amp;AK566))</f>
        <v/>
      </c>
      <c r="O566" t="s">
        <v>3644</v>
      </c>
      <c r="P566" t="s">
        <v>3645</v>
      </c>
      <c r="Q566" t="s">
        <v>3646</v>
      </c>
      <c r="R566" t="s">
        <v>3647</v>
      </c>
      <c r="S566" t="s">
        <v>3648</v>
      </c>
      <c r="T566" t="s">
        <v>3649</v>
      </c>
      <c r="U566" t="s">
        <v>3650</v>
      </c>
      <c r="V566" t="s">
        <v>433</v>
      </c>
      <c r="W566">
        <v>2007</v>
      </c>
      <c r="X566">
        <v>6</v>
      </c>
      <c r="Y566">
        <v>24</v>
      </c>
      <c r="Z566" t="s">
        <v>355</v>
      </c>
      <c r="AA566">
        <v>14</v>
      </c>
      <c r="AB566" t="s">
        <v>1982</v>
      </c>
      <c r="AC566" t="s">
        <v>3613</v>
      </c>
      <c r="AD566" t="s">
        <v>9</v>
      </c>
      <c r="AE566" t="s">
        <v>187</v>
      </c>
      <c r="AF566" t="s">
        <v>791</v>
      </c>
      <c r="AG566" t="s">
        <v>3378</v>
      </c>
      <c r="AL566" t="s">
        <v>3</v>
      </c>
      <c r="AM566" t="s">
        <v>522</v>
      </c>
      <c r="AN566" t="s">
        <v>1641</v>
      </c>
      <c r="AO566" t="s">
        <v>2848</v>
      </c>
    </row>
    <row r="567" spans="3:41" x14ac:dyDescent="0.2">
      <c r="C567">
        <v>500000565</v>
      </c>
      <c r="E567" t="str">
        <f t="shared" si="38"/>
        <v>笠村  晃太郎(中2)</v>
      </c>
      <c r="F567" t="str">
        <f t="shared" si="40"/>
        <v>ｶｻﾑﾗ ｺｳﾀﾛｳ</v>
      </c>
      <c r="G567" t="str">
        <f t="shared" si="39"/>
        <v>KASAMURA Kotaro(08)</v>
      </c>
      <c r="H567">
        <f t="shared" si="41"/>
        <v>1</v>
      </c>
      <c r="I567">
        <v>50</v>
      </c>
      <c r="J567">
        <f>IF(AC567="","500001",VLOOKUP(AC567,[2]shozoku!$A:$B,2,0))</f>
        <v>500089</v>
      </c>
      <c r="K567" t="str">
        <f>IF(AD567="","",VLOOKUP(AD567,[2]種目コード!$A:$B,2,0)&amp;IF(AF567="",""," "&amp;"0"&amp;AE567&amp;AF567&amp;AG567))</f>
        <v>00520 0010008</v>
      </c>
      <c r="L567" t="str">
        <f>IF(AH567="","",VLOOKUP(AH567,[2]種目コード!$A:$B,2,0)&amp;IF(AJ567="",""," "&amp;"0"&amp;AI567&amp;AJ567&amp;AK567))</f>
        <v/>
      </c>
      <c r="O567" t="s">
        <v>3651</v>
      </c>
      <c r="P567" t="s">
        <v>3652</v>
      </c>
      <c r="Q567" t="s">
        <v>3653</v>
      </c>
      <c r="R567" t="s">
        <v>3654</v>
      </c>
      <c r="S567" t="s">
        <v>3655</v>
      </c>
      <c r="T567" t="s">
        <v>2348</v>
      </c>
      <c r="U567" t="s">
        <v>3656</v>
      </c>
      <c r="V567" t="s">
        <v>178</v>
      </c>
      <c r="W567">
        <v>2008</v>
      </c>
      <c r="X567">
        <v>1</v>
      </c>
      <c r="Y567">
        <v>3</v>
      </c>
      <c r="Z567" t="s">
        <v>355</v>
      </c>
      <c r="AA567">
        <v>13</v>
      </c>
      <c r="AB567" t="s">
        <v>1982</v>
      </c>
      <c r="AC567" t="s">
        <v>3613</v>
      </c>
      <c r="AD567" t="s">
        <v>372</v>
      </c>
      <c r="AE567" t="s">
        <v>303</v>
      </c>
      <c r="AF567" t="s">
        <v>187</v>
      </c>
      <c r="AG567" t="s">
        <v>232</v>
      </c>
      <c r="AL567" t="s">
        <v>3</v>
      </c>
      <c r="AM567" t="s">
        <v>220</v>
      </c>
      <c r="AN567" t="s">
        <v>1422</v>
      </c>
      <c r="AO567" t="s">
        <v>266</v>
      </c>
    </row>
    <row r="568" spans="3:41" x14ac:dyDescent="0.2">
      <c r="C568">
        <v>500000566</v>
      </c>
      <c r="E568" t="str">
        <f t="shared" si="38"/>
        <v>外山  花奏(中2)</v>
      </c>
      <c r="F568" t="str">
        <f t="shared" si="40"/>
        <v>ﾄﾔﾏ ﾊﾅｶ</v>
      </c>
      <c r="G568" t="str">
        <f t="shared" si="39"/>
        <v>TOYAMA Hanaka(07)</v>
      </c>
      <c r="H568">
        <f t="shared" si="41"/>
        <v>2</v>
      </c>
      <c r="I568">
        <v>50</v>
      </c>
      <c r="J568">
        <f>IF(AC568="","500001",VLOOKUP(AC568,[2]shozoku!$A:$B,2,0))</f>
        <v>500089</v>
      </c>
      <c r="K568" t="str">
        <f>IF(AD568="","",VLOOKUP(AD568,[2]種目コード!$A:$B,2,0)&amp;IF(AF568="",""," "&amp;"0"&amp;AE568&amp;AF568&amp;AG568))</f>
        <v>00640 0025472</v>
      </c>
      <c r="L568" t="str">
        <f>IF(AH568="","",VLOOKUP(AH568,[2]種目コード!$A:$B,2,0)&amp;IF(AJ568="",""," "&amp;"0"&amp;AI568&amp;AJ568&amp;AK568))</f>
        <v/>
      </c>
      <c r="O568" t="s">
        <v>3657</v>
      </c>
      <c r="P568" t="s">
        <v>3658</v>
      </c>
      <c r="Q568" t="s">
        <v>3659</v>
      </c>
      <c r="R568" t="s">
        <v>3660</v>
      </c>
      <c r="S568" t="s">
        <v>3661</v>
      </c>
      <c r="T568" t="s">
        <v>3662</v>
      </c>
      <c r="U568" t="s">
        <v>3663</v>
      </c>
      <c r="V568" t="s">
        <v>433</v>
      </c>
      <c r="W568">
        <v>2007</v>
      </c>
      <c r="X568">
        <v>5</v>
      </c>
      <c r="Y568">
        <v>19</v>
      </c>
      <c r="Z568" t="s">
        <v>355</v>
      </c>
      <c r="AA568">
        <v>14</v>
      </c>
      <c r="AB568" t="s">
        <v>1982</v>
      </c>
      <c r="AC568" t="s">
        <v>3613</v>
      </c>
      <c r="AD568" t="s">
        <v>441</v>
      </c>
      <c r="AE568" t="s">
        <v>499</v>
      </c>
      <c r="AF568" t="s">
        <v>1512</v>
      </c>
      <c r="AG568" t="s">
        <v>964</v>
      </c>
    </row>
    <row r="569" spans="3:41" x14ac:dyDescent="0.2">
      <c r="C569">
        <v>500000567</v>
      </c>
      <c r="E569" t="str">
        <f t="shared" si="38"/>
        <v>堀  優弥(中1)</v>
      </c>
      <c r="F569" t="str">
        <f t="shared" si="40"/>
        <v>ﾎﾘ ﾕｳﾔ</v>
      </c>
      <c r="G569" t="str">
        <f t="shared" si="39"/>
        <v>HORI Yuya(08)</v>
      </c>
      <c r="H569">
        <f t="shared" si="41"/>
        <v>1</v>
      </c>
      <c r="I569">
        <v>50</v>
      </c>
      <c r="J569">
        <f>IF(AC569="","500001",VLOOKUP(AC569,[2]shozoku!$A:$B,2,0))</f>
        <v>500089</v>
      </c>
      <c r="K569" t="str">
        <f>IF(AD569="","",VLOOKUP(AD569,[2]種目コード!$A:$B,2,0)&amp;IF(AF569="",""," "&amp;"0"&amp;AE569&amp;AF569&amp;AG569))</f>
        <v>00230 0001577</v>
      </c>
      <c r="L569" t="str">
        <f>IF(AH569="","",VLOOKUP(AH569,[2]種目コード!$A:$B,2,0)&amp;IF(AJ569="",""," "&amp;"0"&amp;AI569&amp;AJ569&amp;AK569))</f>
        <v/>
      </c>
      <c r="O569" t="s">
        <v>3664</v>
      </c>
      <c r="P569" t="s">
        <v>3665</v>
      </c>
      <c r="Q569" t="s">
        <v>3567</v>
      </c>
      <c r="R569" t="s">
        <v>3666</v>
      </c>
      <c r="S569" t="s">
        <v>3569</v>
      </c>
      <c r="T569" t="s">
        <v>3667</v>
      </c>
      <c r="U569" t="s">
        <v>3668</v>
      </c>
      <c r="V569" t="s">
        <v>178</v>
      </c>
      <c r="W569">
        <v>2008</v>
      </c>
      <c r="X569">
        <v>4</v>
      </c>
      <c r="Y569">
        <v>3</v>
      </c>
      <c r="Z569" t="s">
        <v>402</v>
      </c>
      <c r="AA569">
        <v>13</v>
      </c>
      <c r="AB569" t="s">
        <v>1982</v>
      </c>
      <c r="AC569" t="s">
        <v>3613</v>
      </c>
      <c r="AD569" t="s">
        <v>1</v>
      </c>
      <c r="AE569" s="39" t="s">
        <v>210</v>
      </c>
      <c r="AF569" t="s">
        <v>560</v>
      </c>
      <c r="AG569" t="s">
        <v>3483</v>
      </c>
      <c r="AL569" t="s">
        <v>3</v>
      </c>
      <c r="AM569" t="s">
        <v>767</v>
      </c>
      <c r="AN569" t="s">
        <v>909</v>
      </c>
      <c r="AO569" t="s">
        <v>295</v>
      </c>
    </row>
    <row r="570" spans="3:41" x14ac:dyDescent="0.2">
      <c r="C570">
        <v>500000568</v>
      </c>
      <c r="E570" t="str">
        <f t="shared" si="38"/>
        <v>壁谷  奏志(中1)</v>
      </c>
      <c r="F570" t="str">
        <f t="shared" si="40"/>
        <v>ｶﾍﾞﾔ ｿｳｼ</v>
      </c>
      <c r="G570" t="str">
        <f t="shared" si="39"/>
        <v>KABEYA Soshi(08)</v>
      </c>
      <c r="H570">
        <f t="shared" si="41"/>
        <v>1</v>
      </c>
      <c r="I570">
        <v>50</v>
      </c>
      <c r="J570">
        <f>IF(AC570="","500001",VLOOKUP(AC570,[2]shozoku!$A:$B,2,0))</f>
        <v>500089</v>
      </c>
      <c r="K570" t="str">
        <f>IF(AD570="","",VLOOKUP(AD570,[2]種目コード!$A:$B,2,0)&amp;IF(AF570="",""," "&amp;"0"&amp;AE570&amp;AF570&amp;AG570))</f>
        <v>00230 0001576</v>
      </c>
      <c r="L570" t="str">
        <f>IF(AH570="","",VLOOKUP(AH570,[2]種目コード!$A:$B,2,0)&amp;IF(AJ570="",""," "&amp;"0"&amp;AI570&amp;AJ570&amp;AK570))</f>
        <v/>
      </c>
      <c r="O570" t="s">
        <v>3669</v>
      </c>
      <c r="P570" t="s">
        <v>3670</v>
      </c>
      <c r="Q570" t="s">
        <v>3671</v>
      </c>
      <c r="R570" t="s">
        <v>3672</v>
      </c>
      <c r="S570" t="s">
        <v>3673</v>
      </c>
      <c r="T570" t="s">
        <v>3674</v>
      </c>
      <c r="U570" t="s">
        <v>3675</v>
      </c>
      <c r="V570" t="s">
        <v>178</v>
      </c>
      <c r="W570">
        <v>2008</v>
      </c>
      <c r="X570">
        <v>8</v>
      </c>
      <c r="Y570">
        <v>4</v>
      </c>
      <c r="Z570" t="s">
        <v>402</v>
      </c>
      <c r="AA570">
        <v>13</v>
      </c>
      <c r="AB570" t="s">
        <v>1982</v>
      </c>
      <c r="AC570" t="s">
        <v>3613</v>
      </c>
      <c r="AD570" t="s">
        <v>1</v>
      </c>
      <c r="AE570" s="39" t="s">
        <v>210</v>
      </c>
      <c r="AF570" t="s">
        <v>560</v>
      </c>
      <c r="AG570" t="s">
        <v>1117</v>
      </c>
      <c r="AL570" t="s">
        <v>3</v>
      </c>
      <c r="AM570" t="s">
        <v>767</v>
      </c>
      <c r="AN570" t="s">
        <v>909</v>
      </c>
      <c r="AO570" t="s">
        <v>295</v>
      </c>
    </row>
    <row r="571" spans="3:41" x14ac:dyDescent="0.2">
      <c r="C571">
        <v>500000569</v>
      </c>
      <c r="E571" t="str">
        <f t="shared" si="38"/>
        <v>網野  励(中1)</v>
      </c>
      <c r="F571" t="str">
        <f t="shared" si="40"/>
        <v>ｱﾐﾉ ﾚｲ</v>
      </c>
      <c r="G571" t="str">
        <f t="shared" si="39"/>
        <v>AMINO Rei(08)</v>
      </c>
      <c r="H571">
        <f t="shared" si="41"/>
        <v>1</v>
      </c>
      <c r="I571">
        <v>50</v>
      </c>
      <c r="J571">
        <f>IF(AC571="","500001",VLOOKUP(AC571,[2]shozoku!$A:$B,2,0))</f>
        <v>500089</v>
      </c>
      <c r="K571" t="str">
        <f>IF(AD571="","",VLOOKUP(AD571,[2]種目コード!$A:$B,2,0)&amp;IF(AF571="",""," "&amp;"0"&amp;AE571&amp;AF571&amp;AG571))</f>
        <v>00320 0003448</v>
      </c>
      <c r="L571" t="str">
        <f>IF(AH571="","",VLOOKUP(AH571,[2]種目コード!$A:$B,2,0)&amp;IF(AJ571="",""," "&amp;"0"&amp;AI571&amp;AJ571&amp;AK571))</f>
        <v/>
      </c>
      <c r="O571" t="s">
        <v>3676</v>
      </c>
      <c r="P571" t="s">
        <v>3677</v>
      </c>
      <c r="Q571" t="s">
        <v>3678</v>
      </c>
      <c r="R571" t="s">
        <v>3679</v>
      </c>
      <c r="S571" t="s">
        <v>3680</v>
      </c>
      <c r="T571" t="s">
        <v>3681</v>
      </c>
      <c r="U571" t="s">
        <v>3682</v>
      </c>
      <c r="V571" t="s">
        <v>178</v>
      </c>
      <c r="W571">
        <v>2008</v>
      </c>
      <c r="X571">
        <v>7</v>
      </c>
      <c r="Y571">
        <v>25</v>
      </c>
      <c r="Z571" t="s">
        <v>402</v>
      </c>
      <c r="AA571">
        <v>13</v>
      </c>
      <c r="AB571" t="s">
        <v>1982</v>
      </c>
      <c r="AC571" t="s">
        <v>3613</v>
      </c>
      <c r="AD571" t="s">
        <v>380</v>
      </c>
      <c r="AE571" s="39" t="s">
        <v>210</v>
      </c>
      <c r="AF571" t="s">
        <v>287</v>
      </c>
      <c r="AG571" t="s">
        <v>2808</v>
      </c>
      <c r="AL571" t="s">
        <v>3683</v>
      </c>
      <c r="AM571" t="s">
        <v>715</v>
      </c>
      <c r="AN571" t="s">
        <v>3113</v>
      </c>
      <c r="AO571" t="s">
        <v>284</v>
      </c>
    </row>
    <row r="572" spans="3:41" x14ac:dyDescent="0.2">
      <c r="C572">
        <v>500000570</v>
      </c>
      <c r="E572" t="str">
        <f t="shared" si="38"/>
        <v>吉村  和人(中1)</v>
      </c>
      <c r="F572" t="str">
        <f t="shared" si="40"/>
        <v>ﾖｼﾑﾗ ｶｽﾞﾄ</v>
      </c>
      <c r="G572" t="str">
        <f t="shared" si="39"/>
        <v>YOSHIMURA Kazuto(09)</v>
      </c>
      <c r="H572">
        <f t="shared" si="41"/>
        <v>1</v>
      </c>
      <c r="I572">
        <v>50</v>
      </c>
      <c r="J572">
        <f>IF(AC572="","500001",VLOOKUP(AC572,[2]shozoku!$A:$B,2,0))</f>
        <v>500089</v>
      </c>
      <c r="K572" t="str">
        <f>IF(AD572="","",VLOOKUP(AD572,[2]種目コード!$A:$B,2,0)&amp;IF(AF572="",""," "&amp;"0"&amp;AE572&amp;AF572&amp;AG572))</f>
        <v>00230 0001727</v>
      </c>
      <c r="L572" t="str">
        <f>IF(AH572="","",VLOOKUP(AH572,[2]種目コード!$A:$B,2,0)&amp;IF(AJ572="",""," "&amp;"0"&amp;AI572&amp;AJ572&amp;AK572))</f>
        <v/>
      </c>
      <c r="O572" t="s">
        <v>606</v>
      </c>
      <c r="P572" t="s">
        <v>3684</v>
      </c>
      <c r="Q572" t="s">
        <v>607</v>
      </c>
      <c r="R572" t="s">
        <v>3685</v>
      </c>
      <c r="S572" t="s">
        <v>608</v>
      </c>
      <c r="T572" t="s">
        <v>3686</v>
      </c>
      <c r="U572" t="s">
        <v>3687</v>
      </c>
      <c r="V572" t="s">
        <v>178</v>
      </c>
      <c r="W572">
        <v>2009</v>
      </c>
      <c r="X572">
        <v>3</v>
      </c>
      <c r="Y572">
        <v>21</v>
      </c>
      <c r="Z572" t="s">
        <v>402</v>
      </c>
      <c r="AA572">
        <v>12</v>
      </c>
      <c r="AB572" t="s">
        <v>1982</v>
      </c>
      <c r="AC572" t="s">
        <v>3613</v>
      </c>
      <c r="AD572" t="s">
        <v>1</v>
      </c>
      <c r="AE572" s="39" t="s">
        <v>210</v>
      </c>
      <c r="AF572" t="s">
        <v>730</v>
      </c>
      <c r="AG572" t="s">
        <v>542</v>
      </c>
      <c r="AL572" t="s">
        <v>3683</v>
      </c>
      <c r="AM572" t="s">
        <v>715</v>
      </c>
      <c r="AN572" t="s">
        <v>3113</v>
      </c>
      <c r="AO572" t="s">
        <v>284</v>
      </c>
    </row>
    <row r="573" spans="3:41" x14ac:dyDescent="0.2">
      <c r="C573">
        <v>500000571</v>
      </c>
      <c r="E573" t="str">
        <f t="shared" si="38"/>
        <v>中根  一陽(中1)</v>
      </c>
      <c r="F573" t="str">
        <f t="shared" si="40"/>
        <v>ﾅｶﾈ ｶｽﾞﾋ</v>
      </c>
      <c r="G573" t="str">
        <f t="shared" si="39"/>
        <v>NAKANE Kazuhi(08)</v>
      </c>
      <c r="H573">
        <f t="shared" si="41"/>
        <v>1</v>
      </c>
      <c r="I573">
        <v>50</v>
      </c>
      <c r="J573">
        <f>IF(AC573="","500001",VLOOKUP(AC573,[2]shozoku!$A:$B,2,0))</f>
        <v>500089</v>
      </c>
      <c r="K573" t="str">
        <f>IF(AD573="","",VLOOKUP(AD573,[2]種目コード!$A:$B,2,0)&amp;IF(AF573="",""," "&amp;"0"&amp;AE573&amp;AF573&amp;AG573))</f>
        <v/>
      </c>
      <c r="L573" t="str">
        <f>IF(AH573="","",VLOOKUP(AH573,[2]種目コード!$A:$B,2,0)&amp;IF(AJ573="",""," "&amp;"0"&amp;AI573&amp;AJ573&amp;AK573))</f>
        <v/>
      </c>
      <c r="O573" t="s">
        <v>3688</v>
      </c>
      <c r="P573" t="s">
        <v>3689</v>
      </c>
      <c r="Q573" t="s">
        <v>3690</v>
      </c>
      <c r="R573" t="s">
        <v>3691</v>
      </c>
      <c r="S573" t="s">
        <v>3692</v>
      </c>
      <c r="T573" t="s">
        <v>3693</v>
      </c>
      <c r="U573" t="s">
        <v>3694</v>
      </c>
      <c r="V573" t="s">
        <v>178</v>
      </c>
      <c r="W573">
        <v>2008</v>
      </c>
      <c r="X573">
        <v>10</v>
      </c>
      <c r="Y573">
        <v>26</v>
      </c>
      <c r="Z573" t="s">
        <v>402</v>
      </c>
      <c r="AA573">
        <v>12</v>
      </c>
      <c r="AB573" t="s">
        <v>1982</v>
      </c>
      <c r="AC573" t="s">
        <v>3613</v>
      </c>
      <c r="AL573" t="s">
        <v>3683</v>
      </c>
      <c r="AM573" t="s">
        <v>715</v>
      </c>
      <c r="AN573" t="s">
        <v>3113</v>
      </c>
      <c r="AO573" t="s">
        <v>284</v>
      </c>
    </row>
    <row r="574" spans="3:41" x14ac:dyDescent="0.2">
      <c r="C574">
        <v>500000572</v>
      </c>
      <c r="E574" t="str">
        <f t="shared" si="38"/>
        <v>上村  宙希(中1)</v>
      </c>
      <c r="F574" t="str">
        <f t="shared" si="40"/>
        <v>ｳｴﾑﾗ ﾋﾛｷ</v>
      </c>
      <c r="G574" t="str">
        <f t="shared" si="39"/>
        <v>UEMURA Hiroki(08)</v>
      </c>
      <c r="H574">
        <f t="shared" si="41"/>
        <v>1</v>
      </c>
      <c r="I574">
        <v>50</v>
      </c>
      <c r="J574">
        <f>IF(AC574="","500001",VLOOKUP(AC574,[2]shozoku!$A:$B,2,0))</f>
        <v>500089</v>
      </c>
      <c r="K574" t="str">
        <f>IF(AD574="","",VLOOKUP(AD574,[2]種目コード!$A:$B,2,0)&amp;IF(AF574="",""," "&amp;"0"&amp;AE574&amp;AF574&amp;AG574))</f>
        <v>00230 0001852</v>
      </c>
      <c r="L574" t="str">
        <f>IF(AH574="","",VLOOKUP(AH574,[2]種目コード!$A:$B,2,0)&amp;IF(AJ574="",""," "&amp;"0"&amp;AI574&amp;AJ574&amp;AK574))</f>
        <v/>
      </c>
      <c r="O574" t="s">
        <v>3695</v>
      </c>
      <c r="P574" t="s">
        <v>3696</v>
      </c>
      <c r="Q574" t="s">
        <v>3697</v>
      </c>
      <c r="R574" t="s">
        <v>3199</v>
      </c>
      <c r="S574" t="s">
        <v>3698</v>
      </c>
      <c r="T574" t="s">
        <v>3201</v>
      </c>
      <c r="U574" t="s">
        <v>3699</v>
      </c>
      <c r="V574" t="s">
        <v>178</v>
      </c>
      <c r="W574">
        <v>2008</v>
      </c>
      <c r="X574">
        <v>4</v>
      </c>
      <c r="Y574">
        <v>16</v>
      </c>
      <c r="Z574" t="s">
        <v>402</v>
      </c>
      <c r="AA574">
        <v>13</v>
      </c>
      <c r="AB574" t="s">
        <v>1982</v>
      </c>
      <c r="AC574" t="s">
        <v>3613</v>
      </c>
      <c r="AD574" t="s">
        <v>1</v>
      </c>
      <c r="AE574" s="39" t="s">
        <v>210</v>
      </c>
      <c r="AF574" t="s">
        <v>701</v>
      </c>
      <c r="AG574" t="s">
        <v>864</v>
      </c>
      <c r="AL574" t="s">
        <v>3683</v>
      </c>
      <c r="AM574" t="s">
        <v>715</v>
      </c>
      <c r="AN574" t="s">
        <v>3113</v>
      </c>
      <c r="AO574" t="s">
        <v>284</v>
      </c>
    </row>
    <row r="575" spans="3:41" x14ac:dyDescent="0.2">
      <c r="C575">
        <v>500000573</v>
      </c>
      <c r="E575" t="str">
        <f t="shared" si="38"/>
        <v>山内  瑛太(中1)</v>
      </c>
      <c r="F575" t="str">
        <f t="shared" si="40"/>
        <v>ﾔﾏｳﾁ ｴｲﾀ</v>
      </c>
      <c r="G575" t="str">
        <f t="shared" si="39"/>
        <v>YAMAUCHI Eita(08)</v>
      </c>
      <c r="H575">
        <f t="shared" si="41"/>
        <v>1</v>
      </c>
      <c r="I575">
        <v>50</v>
      </c>
      <c r="J575">
        <f>IF(AC575="","500001",VLOOKUP(AC575,[2]shozoku!$A:$B,2,0))</f>
        <v>500089</v>
      </c>
      <c r="K575" t="str">
        <f>IF(AD575="","",VLOOKUP(AD575,[2]種目コード!$A:$B,2,0)&amp;IF(AF575="",""," "&amp;"0"&amp;AE575&amp;AF575&amp;AG575))</f>
        <v/>
      </c>
      <c r="L575" t="str">
        <f>IF(AH575="","",VLOOKUP(AH575,[2]種目コード!$A:$B,2,0)&amp;IF(AJ575="",""," "&amp;"0"&amp;AI575&amp;AJ575&amp;AK575))</f>
        <v/>
      </c>
      <c r="O575" t="s">
        <v>3700</v>
      </c>
      <c r="P575" t="s">
        <v>3456</v>
      </c>
      <c r="Q575" t="s">
        <v>3701</v>
      </c>
      <c r="R575" t="s">
        <v>2719</v>
      </c>
      <c r="S575" t="s">
        <v>3702</v>
      </c>
      <c r="T575" t="s">
        <v>2721</v>
      </c>
      <c r="U575" t="s">
        <v>3703</v>
      </c>
      <c r="V575" t="s">
        <v>178</v>
      </c>
      <c r="W575">
        <v>2008</v>
      </c>
      <c r="X575">
        <v>9</v>
      </c>
      <c r="Y575">
        <v>18</v>
      </c>
      <c r="Z575" t="s">
        <v>402</v>
      </c>
      <c r="AA575">
        <v>13</v>
      </c>
      <c r="AB575" t="s">
        <v>1982</v>
      </c>
      <c r="AC575" t="s">
        <v>3613</v>
      </c>
      <c r="AL575" t="s">
        <v>3683</v>
      </c>
      <c r="AM575" t="s">
        <v>767</v>
      </c>
      <c r="AN575" t="s">
        <v>909</v>
      </c>
      <c r="AO575" t="s">
        <v>295</v>
      </c>
    </row>
    <row r="576" spans="3:41" x14ac:dyDescent="0.2">
      <c r="C576">
        <v>500000574</v>
      </c>
      <c r="E576" t="str">
        <f t="shared" si="38"/>
        <v>西崎  優太(中1)</v>
      </c>
      <c r="F576" t="str">
        <f t="shared" si="40"/>
        <v>ﾆｼｻﾞｷ ﾕｳﾀ</v>
      </c>
      <c r="G576" t="str">
        <f t="shared" si="39"/>
        <v>NISHIZAKI Yuta(08)</v>
      </c>
      <c r="H576">
        <f t="shared" si="41"/>
        <v>1</v>
      </c>
      <c r="I576">
        <v>50</v>
      </c>
      <c r="J576">
        <f>IF(AC576="","500001",VLOOKUP(AC576,[2]shozoku!$A:$B,2,0))</f>
        <v>500089</v>
      </c>
      <c r="K576" t="str">
        <f>IF(AD576="","",VLOOKUP(AD576,[2]種目コード!$A:$B,2,0)&amp;IF(AF576="",""," "&amp;"0"&amp;AE576&amp;AF576&amp;AG576))</f>
        <v>07320 00330</v>
      </c>
      <c r="L576" t="str">
        <f>IF(AH576="","",VLOOKUP(AH576,[2]種目コード!$A:$B,2,0)&amp;IF(AJ576="",""," "&amp;"0"&amp;AI576&amp;AJ576&amp;AK576))</f>
        <v/>
      </c>
      <c r="O576" t="s">
        <v>3704</v>
      </c>
      <c r="P576" t="s">
        <v>1574</v>
      </c>
      <c r="Q576" t="s">
        <v>3705</v>
      </c>
      <c r="R576" t="s">
        <v>360</v>
      </c>
      <c r="S576" t="s">
        <v>3706</v>
      </c>
      <c r="T576" t="s">
        <v>362</v>
      </c>
      <c r="U576" t="s">
        <v>3707</v>
      </c>
      <c r="V576" t="s">
        <v>178</v>
      </c>
      <c r="W576">
        <v>2008</v>
      </c>
      <c r="X576">
        <v>11</v>
      </c>
      <c r="Y576">
        <v>3</v>
      </c>
      <c r="Z576" t="s">
        <v>402</v>
      </c>
      <c r="AA576">
        <v>12</v>
      </c>
      <c r="AB576" t="s">
        <v>1982</v>
      </c>
      <c r="AC576" t="s">
        <v>3613</v>
      </c>
      <c r="AD576" t="s">
        <v>9</v>
      </c>
      <c r="AF576" t="s">
        <v>295</v>
      </c>
      <c r="AG576" t="s">
        <v>598</v>
      </c>
      <c r="AL576" t="s">
        <v>3683</v>
      </c>
      <c r="AM576" t="s">
        <v>767</v>
      </c>
      <c r="AN576" t="s">
        <v>909</v>
      </c>
      <c r="AO576" t="s">
        <v>295</v>
      </c>
    </row>
    <row r="577" spans="3:41" x14ac:dyDescent="0.2">
      <c r="C577">
        <v>500000575</v>
      </c>
      <c r="E577" t="str">
        <f t="shared" si="38"/>
        <v>春田  啓悟(中1)</v>
      </c>
      <c r="F577" t="str">
        <f t="shared" si="40"/>
        <v>ﾊﾙﾀ ｹｲｺﾞ</v>
      </c>
      <c r="G577" t="str">
        <f t="shared" si="39"/>
        <v>HARUTA Keigo(08)</v>
      </c>
      <c r="H577">
        <f t="shared" si="41"/>
        <v>1</v>
      </c>
      <c r="I577">
        <v>50</v>
      </c>
      <c r="J577">
        <f>IF(AC577="","500001",VLOOKUP(AC577,[2]shozoku!$A:$B,2,0))</f>
        <v>500089</v>
      </c>
      <c r="K577" t="str">
        <f>IF(AD577="","",VLOOKUP(AD577,[2]種目コード!$A:$B,2,0)&amp;IF(AF577="",""," "&amp;"0"&amp;AE577&amp;AF577&amp;AG577))</f>
        <v>00230 0001348</v>
      </c>
      <c r="L577" t="str">
        <f>IF(AH577="","",VLOOKUP(AH577,[2]種目コード!$A:$B,2,0)&amp;IF(AJ577="",""," "&amp;"0"&amp;AI577&amp;AJ577&amp;AK577))</f>
        <v/>
      </c>
      <c r="O577" t="s">
        <v>3708</v>
      </c>
      <c r="P577" t="s">
        <v>3709</v>
      </c>
      <c r="Q577" t="s">
        <v>875</v>
      </c>
      <c r="R577" t="s">
        <v>3710</v>
      </c>
      <c r="S577" t="s">
        <v>877</v>
      </c>
      <c r="T577" t="s">
        <v>3711</v>
      </c>
      <c r="U577" t="s">
        <v>3712</v>
      </c>
      <c r="V577" t="s">
        <v>178</v>
      </c>
      <c r="W577">
        <v>2008</v>
      </c>
      <c r="X577">
        <v>6</v>
      </c>
      <c r="Y577">
        <v>25</v>
      </c>
      <c r="Z577" t="s">
        <v>402</v>
      </c>
      <c r="AA577">
        <v>13</v>
      </c>
      <c r="AB577" t="s">
        <v>1982</v>
      </c>
      <c r="AC577" t="s">
        <v>3613</v>
      </c>
      <c r="AD577" t="s">
        <v>1</v>
      </c>
      <c r="AE577" s="39" t="s">
        <v>210</v>
      </c>
      <c r="AF577" t="s">
        <v>497</v>
      </c>
      <c r="AG577" t="s">
        <v>2808</v>
      </c>
      <c r="AL577" t="s">
        <v>3683</v>
      </c>
      <c r="AM577" t="s">
        <v>220</v>
      </c>
      <c r="AN577" t="s">
        <v>1422</v>
      </c>
      <c r="AO577" t="s">
        <v>266</v>
      </c>
    </row>
    <row r="578" spans="3:41" x14ac:dyDescent="0.2">
      <c r="C578">
        <v>500000576</v>
      </c>
      <c r="E578" t="str">
        <f t="shared" si="38"/>
        <v>松本  理(中1)</v>
      </c>
      <c r="F578" t="str">
        <f t="shared" si="40"/>
        <v>ﾏﾂﾓﾄ ｻﾄﾙ</v>
      </c>
      <c r="G578" t="str">
        <f t="shared" si="39"/>
        <v>MATSUMOTO Satoru(08)</v>
      </c>
      <c r="H578">
        <f t="shared" si="41"/>
        <v>1</v>
      </c>
      <c r="I578">
        <v>50</v>
      </c>
      <c r="J578">
        <f>IF(AC578="","500001",VLOOKUP(AC578,[2]shozoku!$A:$B,2,0))</f>
        <v>500089</v>
      </c>
      <c r="K578" t="str">
        <f>IF(AD578="","",VLOOKUP(AD578,[2]種目コード!$A:$B,2,0)&amp;IF(AF578="",""," "&amp;"0"&amp;AE578&amp;AF578&amp;AG578))</f>
        <v>00230 0001697</v>
      </c>
      <c r="L578" t="str">
        <f>IF(AH578="","",VLOOKUP(AH578,[2]種目コード!$A:$B,2,0)&amp;IF(AJ578="",""," "&amp;"0"&amp;AI578&amp;AJ578&amp;AK578))</f>
        <v/>
      </c>
      <c r="O578" t="s">
        <v>1853</v>
      </c>
      <c r="P578" t="s">
        <v>3713</v>
      </c>
      <c r="Q578" t="s">
        <v>1855</v>
      </c>
      <c r="R578" t="s">
        <v>2122</v>
      </c>
      <c r="S578" t="s">
        <v>1857</v>
      </c>
      <c r="T578" t="s">
        <v>2124</v>
      </c>
      <c r="U578" t="s">
        <v>3714</v>
      </c>
      <c r="V578" t="s">
        <v>178</v>
      </c>
      <c r="W578">
        <v>2008</v>
      </c>
      <c r="X578">
        <v>10</v>
      </c>
      <c r="Y578">
        <v>17</v>
      </c>
      <c r="Z578" t="s">
        <v>402</v>
      </c>
      <c r="AA578">
        <v>13</v>
      </c>
      <c r="AB578" t="s">
        <v>1982</v>
      </c>
      <c r="AC578" t="s">
        <v>3613</v>
      </c>
      <c r="AD578" t="s">
        <v>1</v>
      </c>
      <c r="AE578" s="39" t="s">
        <v>210</v>
      </c>
      <c r="AF578" t="s">
        <v>285</v>
      </c>
      <c r="AG578" t="s">
        <v>2677</v>
      </c>
      <c r="AL578" t="s">
        <v>3683</v>
      </c>
      <c r="AM578" t="s">
        <v>715</v>
      </c>
      <c r="AN578" t="s">
        <v>3113</v>
      </c>
      <c r="AO578" t="s">
        <v>284</v>
      </c>
    </row>
    <row r="579" spans="3:41" x14ac:dyDescent="0.2">
      <c r="C579">
        <v>500000577</v>
      </c>
      <c r="E579" t="str">
        <f t="shared" ref="E579:E642" si="42">ASC(O579&amp;"  "&amp;P579&amp;IF(Z579="","","("&amp;Z579&amp;")"))</f>
        <v>小熊  そら(中1)</v>
      </c>
      <c r="F579" t="str">
        <f t="shared" si="40"/>
        <v>ｵｸﾞﾏ ｿﾗ</v>
      </c>
      <c r="G579" t="str">
        <f t="shared" ref="G579:G642" si="43">ASC(UPPER(S579)&amp;" "&amp;PROPER(T579))&amp;"("&amp;RIGHT(W579,2)&amp;")"</f>
        <v>OGUMA Sora(09)</v>
      </c>
      <c r="H579">
        <f t="shared" si="41"/>
        <v>1</v>
      </c>
      <c r="I579">
        <v>50</v>
      </c>
      <c r="J579">
        <f>IF(AC579="","500001",VLOOKUP(AC579,[2]shozoku!$A:$B,2,0))</f>
        <v>500089</v>
      </c>
      <c r="K579" t="str">
        <f>IF(AD579="","",VLOOKUP(AD579,[2]種目コード!$A:$B,2,0)&amp;IF(AF579="",""," "&amp;"0"&amp;AE579&amp;AF579&amp;AG579))</f>
        <v>00230 0001681</v>
      </c>
      <c r="L579" t="str">
        <f>IF(AH579="","",VLOOKUP(AH579,[2]種目コード!$A:$B,2,0)&amp;IF(AJ579="",""," "&amp;"0"&amp;AI579&amp;AJ579&amp;AK579))</f>
        <v/>
      </c>
      <c r="O579" t="s">
        <v>3715</v>
      </c>
      <c r="P579" t="s">
        <v>3716</v>
      </c>
      <c r="Q579" t="s">
        <v>3717</v>
      </c>
      <c r="R579" t="s">
        <v>3162</v>
      </c>
      <c r="S579" t="s">
        <v>3718</v>
      </c>
      <c r="T579" t="s">
        <v>3164</v>
      </c>
      <c r="U579" t="s">
        <v>3719</v>
      </c>
      <c r="V579" t="s">
        <v>178</v>
      </c>
      <c r="W579">
        <v>2009</v>
      </c>
      <c r="X579">
        <v>3</v>
      </c>
      <c r="Y579">
        <v>19</v>
      </c>
      <c r="Z579" t="s">
        <v>402</v>
      </c>
      <c r="AA579">
        <v>12</v>
      </c>
      <c r="AB579" t="s">
        <v>1982</v>
      </c>
      <c r="AC579" t="s">
        <v>3613</v>
      </c>
      <c r="AD579" t="s">
        <v>1</v>
      </c>
      <c r="AE579" s="39" t="s">
        <v>210</v>
      </c>
      <c r="AF579" t="s">
        <v>285</v>
      </c>
      <c r="AG579" t="s">
        <v>3720</v>
      </c>
      <c r="AL579" t="s">
        <v>3683</v>
      </c>
      <c r="AM579" t="s">
        <v>715</v>
      </c>
      <c r="AN579" t="s">
        <v>3113</v>
      </c>
      <c r="AO579" t="s">
        <v>284</v>
      </c>
    </row>
    <row r="580" spans="3:41" x14ac:dyDescent="0.2">
      <c r="C580">
        <v>500000578</v>
      </c>
      <c r="E580" t="str">
        <f t="shared" si="42"/>
        <v>佐藤  壮真(中1)</v>
      </c>
      <c r="F580" t="str">
        <f t="shared" si="40"/>
        <v>ｻﾄｳ ｿｳﾏ</v>
      </c>
      <c r="G580" t="str">
        <f t="shared" si="43"/>
        <v>SATO Soma(08)</v>
      </c>
      <c r="H580">
        <f t="shared" si="41"/>
        <v>1</v>
      </c>
      <c r="I580">
        <v>50</v>
      </c>
      <c r="J580">
        <f>IF(AC580="","500001",VLOOKUP(AC580,[2]shozoku!$A:$B,2,0))</f>
        <v>500089</v>
      </c>
      <c r="K580" t="str">
        <f>IF(AD580="","",VLOOKUP(AD580,[2]種目コード!$A:$B,2,0)&amp;IF(AF580="",""," "&amp;"0"&amp;AE580&amp;AF580&amp;AG580))</f>
        <v/>
      </c>
      <c r="L580" t="str">
        <f>IF(AH580="","",VLOOKUP(AH580,[2]種目コード!$A:$B,2,0)&amp;IF(AJ580="",""," "&amp;"0"&amp;AI580&amp;AJ580&amp;AK580))</f>
        <v/>
      </c>
      <c r="O580" t="s">
        <v>373</v>
      </c>
      <c r="P580" t="s">
        <v>3721</v>
      </c>
      <c r="Q580" t="s">
        <v>375</v>
      </c>
      <c r="R580" t="s">
        <v>3722</v>
      </c>
      <c r="S580" t="s">
        <v>1524</v>
      </c>
      <c r="T580" t="s">
        <v>3723</v>
      </c>
      <c r="U580" t="s">
        <v>3724</v>
      </c>
      <c r="V580" t="s">
        <v>178</v>
      </c>
      <c r="W580">
        <v>2008</v>
      </c>
      <c r="X580">
        <v>11</v>
      </c>
      <c r="Y580">
        <v>12</v>
      </c>
      <c r="Z580" t="s">
        <v>402</v>
      </c>
      <c r="AA580">
        <v>12</v>
      </c>
      <c r="AB580" t="s">
        <v>1982</v>
      </c>
      <c r="AC580" t="s">
        <v>3613</v>
      </c>
      <c r="AL580" t="s">
        <v>3683</v>
      </c>
      <c r="AM580" t="s">
        <v>767</v>
      </c>
      <c r="AN580" t="s">
        <v>909</v>
      </c>
      <c r="AO580" t="s">
        <v>295</v>
      </c>
    </row>
    <row r="581" spans="3:41" x14ac:dyDescent="0.2">
      <c r="C581">
        <v>500000579</v>
      </c>
      <c r="E581" t="str">
        <f t="shared" si="42"/>
        <v>羽生  明日磨(中1)</v>
      </c>
      <c r="F581" t="str">
        <f t="shared" si="40"/>
        <v>ﾊﾆｭｳ ｱｽﾏ</v>
      </c>
      <c r="G581" t="str">
        <f t="shared" si="43"/>
        <v>HANYU Asuma(08)</v>
      </c>
      <c r="H581">
        <f t="shared" si="41"/>
        <v>1</v>
      </c>
      <c r="I581">
        <v>50</v>
      </c>
      <c r="J581">
        <f>IF(AC581="","500001",VLOOKUP(AC581,[2]shozoku!$A:$B,2,0))</f>
        <v>500089</v>
      </c>
      <c r="K581" t="str">
        <f>IF(AD581="","",VLOOKUP(AD581,[2]種目コード!$A:$B,2,0)&amp;IF(AF581="",""," "&amp;"0"&amp;AE581&amp;AF581&amp;AG581))</f>
        <v>07320 00352</v>
      </c>
      <c r="L581" t="str">
        <f>IF(AH581="","",VLOOKUP(AH581,[2]種目コード!$A:$B,2,0)&amp;IF(AJ581="",""," "&amp;"0"&amp;AI581&amp;AJ581&amp;AK581))</f>
        <v/>
      </c>
      <c r="O581" t="s">
        <v>3725</v>
      </c>
      <c r="P581" t="s">
        <v>3726</v>
      </c>
      <c r="Q581" t="s">
        <v>3727</v>
      </c>
      <c r="R581" t="s">
        <v>3728</v>
      </c>
      <c r="S581" t="s">
        <v>3729</v>
      </c>
      <c r="T581" t="s">
        <v>3730</v>
      </c>
      <c r="U581" t="s">
        <v>3731</v>
      </c>
      <c r="V581" t="s">
        <v>178</v>
      </c>
      <c r="W581">
        <v>2008</v>
      </c>
      <c r="X581">
        <v>10</v>
      </c>
      <c r="Y581">
        <v>3</v>
      </c>
      <c r="Z581" t="s">
        <v>402</v>
      </c>
      <c r="AA581">
        <v>13</v>
      </c>
      <c r="AB581" t="s">
        <v>1982</v>
      </c>
      <c r="AC581" t="s">
        <v>3613</v>
      </c>
      <c r="AD581" t="s">
        <v>9</v>
      </c>
      <c r="AF581" t="s">
        <v>295</v>
      </c>
      <c r="AG581" t="s">
        <v>864</v>
      </c>
      <c r="AL581" t="s">
        <v>3683</v>
      </c>
      <c r="AM581" t="s">
        <v>767</v>
      </c>
      <c r="AN581" t="s">
        <v>909</v>
      </c>
      <c r="AO581" t="s">
        <v>295</v>
      </c>
    </row>
    <row r="582" spans="3:41" x14ac:dyDescent="0.2">
      <c r="C582">
        <v>500000580</v>
      </c>
      <c r="E582" t="str">
        <f t="shared" si="42"/>
        <v>大宮  彩佳(中1)</v>
      </c>
      <c r="F582" t="str">
        <f t="shared" si="40"/>
        <v>ｵｵﾐﾔ ｱﾔｶ</v>
      </c>
      <c r="G582" t="str">
        <f t="shared" si="43"/>
        <v>OMIYA Ayaka(08)</v>
      </c>
      <c r="H582">
        <f t="shared" si="41"/>
        <v>2</v>
      </c>
      <c r="I582">
        <v>50</v>
      </c>
      <c r="J582">
        <f>IF(AC582="","500001",VLOOKUP(AC582,[2]shozoku!$A:$B,2,0))</f>
        <v>500089</v>
      </c>
      <c r="K582" t="str">
        <f>IF(AD582="","",VLOOKUP(AD582,[2]種目コード!$A:$B,2,0)&amp;IF(AF582="",""," "&amp;"0"&amp;AE582&amp;AF582&amp;AG582))</f>
        <v>00630 0002039</v>
      </c>
      <c r="L582" t="str">
        <f>IF(AH582="","",VLOOKUP(AH582,[2]種目コード!$A:$B,2,0)&amp;IF(AJ582="",""," "&amp;"0"&amp;AI582&amp;AJ582&amp;AK582))</f>
        <v/>
      </c>
      <c r="O582" t="s">
        <v>3732</v>
      </c>
      <c r="P582" t="s">
        <v>3733</v>
      </c>
      <c r="Q582" t="s">
        <v>3734</v>
      </c>
      <c r="R582" t="s">
        <v>3735</v>
      </c>
      <c r="S582" t="s">
        <v>3736</v>
      </c>
      <c r="T582" t="s">
        <v>3737</v>
      </c>
      <c r="U582" t="s">
        <v>3738</v>
      </c>
      <c r="V582" t="s">
        <v>433</v>
      </c>
      <c r="W582">
        <v>2008</v>
      </c>
      <c r="X582">
        <v>4</v>
      </c>
      <c r="Y582">
        <v>23</v>
      </c>
      <c r="Z582" t="s">
        <v>402</v>
      </c>
      <c r="AA582">
        <v>13</v>
      </c>
      <c r="AB582" t="s">
        <v>1982</v>
      </c>
      <c r="AC582" t="s">
        <v>3613</v>
      </c>
      <c r="AD582" t="s">
        <v>575</v>
      </c>
      <c r="AE582" s="39" t="s">
        <v>210</v>
      </c>
      <c r="AF582" t="s">
        <v>655</v>
      </c>
      <c r="AG582" t="s">
        <v>3739</v>
      </c>
    </row>
    <row r="583" spans="3:41" x14ac:dyDescent="0.2">
      <c r="C583">
        <v>500000581</v>
      </c>
      <c r="E583" t="str">
        <f t="shared" si="42"/>
        <v>原田  奈和(中1)</v>
      </c>
      <c r="F583" t="str">
        <f t="shared" si="40"/>
        <v>ﾊﾗﾀﾞ ﾅｵ</v>
      </c>
      <c r="G583" t="str">
        <f t="shared" si="43"/>
        <v>HARADA Nao(08)</v>
      </c>
      <c r="H583">
        <f t="shared" si="41"/>
        <v>2</v>
      </c>
      <c r="I583">
        <v>50</v>
      </c>
      <c r="J583">
        <f>IF(AC583="","500001",VLOOKUP(AC583,[2]shozoku!$A:$B,2,0))</f>
        <v>500089</v>
      </c>
      <c r="K583" t="str">
        <f>IF(AD583="","",VLOOKUP(AD583,[2]種目コード!$A:$B,2,0)&amp;IF(AF583="",""," "&amp;"0"&amp;AE583&amp;AF583&amp;AG583))</f>
        <v>00230 0001495</v>
      </c>
      <c r="L583" t="str">
        <f>IF(AH583="","",VLOOKUP(AH583,[2]種目コード!$A:$B,2,0)&amp;IF(AJ583="",""," "&amp;"0"&amp;AI583&amp;AJ583&amp;AK583))</f>
        <v/>
      </c>
      <c r="O583" t="s">
        <v>2153</v>
      </c>
      <c r="P583" t="s">
        <v>3740</v>
      </c>
      <c r="Q583" t="s">
        <v>2155</v>
      </c>
      <c r="R583" t="s">
        <v>2920</v>
      </c>
      <c r="S583" t="s">
        <v>3741</v>
      </c>
      <c r="T583" t="s">
        <v>2922</v>
      </c>
      <c r="U583" t="s">
        <v>3742</v>
      </c>
      <c r="V583" t="s">
        <v>433</v>
      </c>
      <c r="W583">
        <v>2008</v>
      </c>
      <c r="X583">
        <v>4</v>
      </c>
      <c r="Y583">
        <v>16</v>
      </c>
      <c r="Z583" t="s">
        <v>402</v>
      </c>
      <c r="AA583">
        <v>13</v>
      </c>
      <c r="AB583" t="s">
        <v>1982</v>
      </c>
      <c r="AC583" t="s">
        <v>3613</v>
      </c>
      <c r="AD583" t="s">
        <v>1</v>
      </c>
      <c r="AE583" s="39" t="s">
        <v>210</v>
      </c>
      <c r="AF583" t="s">
        <v>263</v>
      </c>
      <c r="AG583" t="s">
        <v>237</v>
      </c>
      <c r="AL583" t="s">
        <v>3</v>
      </c>
      <c r="AM583" t="s">
        <v>522</v>
      </c>
      <c r="AN583" t="s">
        <v>1641</v>
      </c>
      <c r="AO583" t="s">
        <v>2848</v>
      </c>
    </row>
    <row r="584" spans="3:41" x14ac:dyDescent="0.2">
      <c r="C584">
        <v>500000582</v>
      </c>
      <c r="E584" t="str">
        <f t="shared" si="42"/>
        <v>宮田  結(中1)</v>
      </c>
      <c r="F584" t="str">
        <f t="shared" si="40"/>
        <v>ﾐﾔﾀ ﾕｲ</v>
      </c>
      <c r="G584" t="str">
        <f t="shared" si="43"/>
        <v>MIYATA Yui(08)</v>
      </c>
      <c r="H584">
        <f t="shared" si="41"/>
        <v>2</v>
      </c>
      <c r="I584">
        <v>50</v>
      </c>
      <c r="J584">
        <f>IF(AC584="","500001",VLOOKUP(AC584,[2]shozoku!$A:$B,2,0))</f>
        <v>500089</v>
      </c>
      <c r="K584" t="str">
        <f>IF(AD584="","",VLOOKUP(AD584,[2]種目コード!$A:$B,2,0)&amp;IF(AF584="",""," "&amp;"0"&amp;AE584&amp;AF584&amp;AG584))</f>
        <v>07320 00262</v>
      </c>
      <c r="L584" t="str">
        <f>IF(AH584="","",VLOOKUP(AH584,[2]種目コード!$A:$B,2,0)&amp;IF(AJ584="",""," "&amp;"0"&amp;AI584&amp;AJ584&amp;AK584))</f>
        <v/>
      </c>
      <c r="O584" t="s">
        <v>3743</v>
      </c>
      <c r="P584" t="s">
        <v>3744</v>
      </c>
      <c r="Q584" t="s">
        <v>1311</v>
      </c>
      <c r="R584" t="s">
        <v>517</v>
      </c>
      <c r="S584" t="s">
        <v>1313</v>
      </c>
      <c r="T584" t="s">
        <v>2421</v>
      </c>
      <c r="U584" t="s">
        <v>3745</v>
      </c>
      <c r="V584" t="s">
        <v>433</v>
      </c>
      <c r="W584">
        <v>2008</v>
      </c>
      <c r="X584">
        <v>6</v>
      </c>
      <c r="Y584">
        <v>17</v>
      </c>
      <c r="Z584" t="s">
        <v>402</v>
      </c>
      <c r="AA584">
        <v>13</v>
      </c>
      <c r="AB584" t="s">
        <v>1982</v>
      </c>
      <c r="AC584" t="s">
        <v>3613</v>
      </c>
      <c r="AD584" t="s">
        <v>9</v>
      </c>
      <c r="AF584" t="s">
        <v>499</v>
      </c>
      <c r="AG584" t="s">
        <v>3113</v>
      </c>
      <c r="AL584" t="s">
        <v>3</v>
      </c>
      <c r="AM584" t="s">
        <v>522</v>
      </c>
      <c r="AN584" t="s">
        <v>1641</v>
      </c>
      <c r="AO584" t="s">
        <v>2848</v>
      </c>
    </row>
    <row r="585" spans="3:41" x14ac:dyDescent="0.2">
      <c r="C585">
        <v>500000583</v>
      </c>
      <c r="E585" t="str">
        <f t="shared" si="42"/>
        <v>石田  広美(中1)</v>
      </c>
      <c r="F585" t="str">
        <f t="shared" si="40"/>
        <v>ｲｼﾀﾞ ﾋﾛﾐ</v>
      </c>
      <c r="G585" t="str">
        <f t="shared" si="43"/>
        <v>ISHIDA Hiromi(08)</v>
      </c>
      <c r="H585">
        <f t="shared" si="41"/>
        <v>2</v>
      </c>
      <c r="I585">
        <v>50</v>
      </c>
      <c r="J585">
        <f>IF(AC585="","500001",VLOOKUP(AC585,[2]shozoku!$A:$B,2,0))</f>
        <v>500089</v>
      </c>
      <c r="K585" t="str">
        <f>IF(AD585="","",VLOOKUP(AD585,[2]種目コード!$A:$B,2,0)&amp;IF(AF585="",""," "&amp;"0"&amp;AE585&amp;AF585&amp;AG585))</f>
        <v/>
      </c>
      <c r="L585" t="str">
        <f>IF(AH585="","",VLOOKUP(AH585,[2]種目コード!$A:$B,2,0)&amp;IF(AJ585="",""," "&amp;"0"&amp;AI585&amp;AJ585&amp;AK585))</f>
        <v/>
      </c>
      <c r="O585" t="s">
        <v>3746</v>
      </c>
      <c r="P585" t="s">
        <v>3747</v>
      </c>
      <c r="Q585" t="s">
        <v>3748</v>
      </c>
      <c r="R585" t="s">
        <v>3749</v>
      </c>
      <c r="S585" t="s">
        <v>3750</v>
      </c>
      <c r="T585" t="s">
        <v>3751</v>
      </c>
      <c r="U585" t="s">
        <v>3752</v>
      </c>
      <c r="V585" t="s">
        <v>433</v>
      </c>
      <c r="W585">
        <v>2008</v>
      </c>
      <c r="X585">
        <v>8</v>
      </c>
      <c r="Y585">
        <v>21</v>
      </c>
      <c r="Z585" t="s">
        <v>402</v>
      </c>
      <c r="AA585">
        <v>13</v>
      </c>
      <c r="AB585" t="s">
        <v>1982</v>
      </c>
      <c r="AC585" t="s">
        <v>3613</v>
      </c>
      <c r="AL585" t="s">
        <v>3</v>
      </c>
      <c r="AM585" t="s">
        <v>522</v>
      </c>
      <c r="AN585" t="s">
        <v>1641</v>
      </c>
      <c r="AO585" t="s">
        <v>2848</v>
      </c>
    </row>
    <row r="586" spans="3:41" x14ac:dyDescent="0.2">
      <c r="C586">
        <v>500000584</v>
      </c>
      <c r="E586" t="str">
        <f t="shared" si="42"/>
        <v>菊池  杏(中1)</v>
      </c>
      <c r="F586" t="str">
        <f t="shared" si="40"/>
        <v>ｷｸﾁ ｱﾝ</v>
      </c>
      <c r="G586" t="str">
        <f t="shared" si="43"/>
        <v>KIKUCHI An(09)</v>
      </c>
      <c r="H586">
        <f t="shared" si="41"/>
        <v>2</v>
      </c>
      <c r="I586">
        <v>50</v>
      </c>
      <c r="J586">
        <f>IF(AC586="","500001",VLOOKUP(AC586,[2]shozoku!$A:$B,2,0))</f>
        <v>500089</v>
      </c>
      <c r="K586" t="str">
        <f>IF(AD586="","",VLOOKUP(AD586,[2]種目コード!$A:$B,2,0)&amp;IF(AF586="",""," "&amp;"0"&amp;AE586&amp;AF586&amp;AG586))</f>
        <v>00320 0003550</v>
      </c>
      <c r="L586" t="str">
        <f>IF(AH586="","",VLOOKUP(AH586,[2]種目コード!$A:$B,2,0)&amp;IF(AJ586="",""," "&amp;"0"&amp;AI586&amp;AJ586&amp;AK586))</f>
        <v/>
      </c>
      <c r="O586" t="s">
        <v>3753</v>
      </c>
      <c r="P586" t="s">
        <v>3236</v>
      </c>
      <c r="Q586" t="s">
        <v>3754</v>
      </c>
      <c r="R586" t="s">
        <v>3237</v>
      </c>
      <c r="S586" t="s">
        <v>3755</v>
      </c>
      <c r="T586" t="s">
        <v>3238</v>
      </c>
      <c r="U586" t="s">
        <v>3756</v>
      </c>
      <c r="V586" t="s">
        <v>433</v>
      </c>
      <c r="W586">
        <v>2009</v>
      </c>
      <c r="X586">
        <v>3</v>
      </c>
      <c r="Y586">
        <v>26</v>
      </c>
      <c r="Z586" t="s">
        <v>402</v>
      </c>
      <c r="AA586">
        <v>12</v>
      </c>
      <c r="AB586" t="s">
        <v>1982</v>
      </c>
      <c r="AC586" t="s">
        <v>3613</v>
      </c>
      <c r="AD586" t="s">
        <v>380</v>
      </c>
      <c r="AE586" s="39" t="s">
        <v>210</v>
      </c>
      <c r="AF586" t="s">
        <v>1094</v>
      </c>
      <c r="AG586" t="s">
        <v>1068</v>
      </c>
      <c r="AL586" t="s">
        <v>3</v>
      </c>
      <c r="AM586" t="s">
        <v>522</v>
      </c>
      <c r="AN586" t="s">
        <v>1641</v>
      </c>
      <c r="AO586" t="s">
        <v>2848</v>
      </c>
    </row>
    <row r="587" spans="3:41" x14ac:dyDescent="0.2">
      <c r="C587">
        <v>500000585</v>
      </c>
      <c r="E587" t="str">
        <f t="shared" si="42"/>
        <v>森  塔耶(中2)</v>
      </c>
      <c r="F587" t="str">
        <f t="shared" si="40"/>
        <v>ﾓﾘ ﾄｳﾔ</v>
      </c>
      <c r="G587" t="str">
        <f t="shared" si="43"/>
        <v>MORI Toya(07)</v>
      </c>
      <c r="H587">
        <f t="shared" si="41"/>
        <v>1</v>
      </c>
      <c r="I587">
        <v>50</v>
      </c>
      <c r="J587">
        <f>IF(AC587="","500001",VLOOKUP(AC587,[2]shozoku!$A:$B,2,0))</f>
        <v>500089</v>
      </c>
      <c r="K587" t="str">
        <f>IF(AD587="","",VLOOKUP(AD587,[2]種目コード!$A:$B,2,0)&amp;IF(AF587="",""," "&amp;"0"&amp;AE587&amp;AF587&amp;AG587))</f>
        <v/>
      </c>
      <c r="L587" t="str">
        <f>IF(AH587="","",VLOOKUP(AH587,[2]種目コード!$A:$B,2,0)&amp;IF(AJ587="",""," "&amp;"0"&amp;AI587&amp;AJ587&amp;AK587))</f>
        <v/>
      </c>
      <c r="O587" t="s">
        <v>2702</v>
      </c>
      <c r="P587" t="s">
        <v>3757</v>
      </c>
      <c r="Q587" t="s">
        <v>1352</v>
      </c>
      <c r="R587" t="s">
        <v>3758</v>
      </c>
      <c r="S587" t="s">
        <v>1354</v>
      </c>
      <c r="T587" t="s">
        <v>3759</v>
      </c>
      <c r="U587" t="s">
        <v>3760</v>
      </c>
      <c r="V587" t="s">
        <v>178</v>
      </c>
      <c r="W587">
        <v>2007</v>
      </c>
      <c r="X587">
        <v>7</v>
      </c>
      <c r="Y587">
        <v>18</v>
      </c>
      <c r="Z587" t="s">
        <v>355</v>
      </c>
      <c r="AA587">
        <v>14</v>
      </c>
      <c r="AB587" t="s">
        <v>1982</v>
      </c>
      <c r="AC587" t="s">
        <v>3613</v>
      </c>
      <c r="AL587" t="s">
        <v>3</v>
      </c>
      <c r="AM587" t="s">
        <v>220</v>
      </c>
      <c r="AN587" t="s">
        <v>1422</v>
      </c>
      <c r="AO587" t="s">
        <v>266</v>
      </c>
    </row>
    <row r="588" spans="3:41" x14ac:dyDescent="0.2">
      <c r="C588">
        <v>500000586</v>
      </c>
      <c r="E588" t="str">
        <f t="shared" si="42"/>
        <v>和田  圭史</v>
      </c>
      <c r="F588" t="str">
        <f t="shared" si="40"/>
        <v>ﾜﾀﾞ ｹｲｼﾞ</v>
      </c>
      <c r="G588" t="str">
        <f t="shared" si="43"/>
        <v>WADA Keiji(83)</v>
      </c>
      <c r="H588">
        <f t="shared" si="41"/>
        <v>1</v>
      </c>
      <c r="I588">
        <v>50</v>
      </c>
      <c r="J588">
        <f>IF(AC588="","500001",VLOOKUP(AC588,[2]shozoku!$A:$B,2,0))</f>
        <v>500090</v>
      </c>
      <c r="K588" t="str">
        <f>IF(AD588="","",VLOOKUP(AD588,[2]種目コード!$A:$B,2,0)&amp;IF(AF588="",""," "&amp;"0"&amp;AE588&amp;AF588&amp;AG588))</f>
        <v>00260 000125</v>
      </c>
      <c r="L588" t="str">
        <f>IF(AH588="","",VLOOKUP(AH588,[2]種目コード!$A:$B,2,0)&amp;IF(AJ588="",""," "&amp;"0"&amp;AI588&amp;AJ588&amp;AK588))</f>
        <v/>
      </c>
      <c r="O588" t="s">
        <v>3761</v>
      </c>
      <c r="P588" t="s">
        <v>3762</v>
      </c>
      <c r="Q588" t="s">
        <v>2837</v>
      </c>
      <c r="R588" t="s">
        <v>3763</v>
      </c>
      <c r="S588" t="s">
        <v>3764</v>
      </c>
      <c r="T588" t="s">
        <v>3765</v>
      </c>
      <c r="U588" t="s">
        <v>3766</v>
      </c>
      <c r="V588" t="s">
        <v>178</v>
      </c>
      <c r="W588" t="s">
        <v>2135</v>
      </c>
      <c r="X588" t="s">
        <v>767</v>
      </c>
      <c r="Y588" t="s">
        <v>497</v>
      </c>
      <c r="AA588">
        <v>38</v>
      </c>
      <c r="AB588" t="s">
        <v>1982</v>
      </c>
      <c r="AC588" t="s">
        <v>3767</v>
      </c>
      <c r="AD588" t="s">
        <v>209</v>
      </c>
      <c r="AE588" s="39" t="s">
        <v>210</v>
      </c>
      <c r="AF588" t="s">
        <v>181</v>
      </c>
      <c r="AG588" t="s">
        <v>247</v>
      </c>
    </row>
    <row r="589" spans="3:41" x14ac:dyDescent="0.2">
      <c r="C589">
        <v>500000587</v>
      </c>
      <c r="E589" t="str">
        <f t="shared" si="42"/>
        <v>阿部  柚実(中1)</v>
      </c>
      <c r="F589" t="str">
        <f t="shared" si="40"/>
        <v>ｱﾍﾞ ﾕｽﾞﾐ</v>
      </c>
      <c r="G589" t="str">
        <f t="shared" si="43"/>
        <v>ABE Yuzumi(08)</v>
      </c>
      <c r="H589">
        <f t="shared" si="41"/>
        <v>2</v>
      </c>
      <c r="I589">
        <v>50</v>
      </c>
      <c r="J589">
        <f>IF(AC589="","500001",VLOOKUP(AC589,[2]shozoku!$A:$B,2,0))</f>
        <v>500091</v>
      </c>
      <c r="K589" t="str">
        <f>IF(AD589="","",VLOOKUP(AD589,[2]種目コード!$A:$B,2,0)&amp;IF(AF589="",""," "&amp;"0"&amp;AE589&amp;AF589&amp;AG589))</f>
        <v>00630</v>
      </c>
      <c r="L589" t="str">
        <f>IF(AH589="","",VLOOKUP(AH589,[2]種目コード!$A:$B,2,0)&amp;IF(AJ589="",""," "&amp;"0"&amp;AI589&amp;AJ589&amp;AK589))</f>
        <v/>
      </c>
      <c r="O589" t="s">
        <v>3768</v>
      </c>
      <c r="P589" t="s">
        <v>3769</v>
      </c>
      <c r="Q589" t="s">
        <v>1475</v>
      </c>
      <c r="R589" t="s">
        <v>3770</v>
      </c>
      <c r="S589" t="s">
        <v>3771</v>
      </c>
      <c r="T589" t="s">
        <v>3772</v>
      </c>
      <c r="U589" t="s">
        <v>3773</v>
      </c>
      <c r="V589" t="s">
        <v>1888</v>
      </c>
      <c r="W589" t="s">
        <v>584</v>
      </c>
      <c r="X589" t="s">
        <v>181</v>
      </c>
      <c r="Y589" t="s">
        <v>322</v>
      </c>
      <c r="Z589" t="s">
        <v>3774</v>
      </c>
      <c r="AA589">
        <v>12</v>
      </c>
      <c r="AB589" t="s">
        <v>2136</v>
      </c>
      <c r="AC589" t="s">
        <v>3775</v>
      </c>
      <c r="AD589" t="s">
        <v>3776</v>
      </c>
    </row>
    <row r="590" spans="3:41" x14ac:dyDescent="0.2">
      <c r="C590">
        <v>500000588</v>
      </c>
      <c r="E590" t="str">
        <f t="shared" si="42"/>
        <v>末武  夏実(中1)</v>
      </c>
      <c r="F590" t="str">
        <f t="shared" si="40"/>
        <v>ｽｴﾀｹ ﾅﾂﾐ</v>
      </c>
      <c r="G590" t="str">
        <f t="shared" si="43"/>
        <v>SUETAKE Natsumi(08)</v>
      </c>
      <c r="H590">
        <f t="shared" si="41"/>
        <v>2</v>
      </c>
      <c r="I590">
        <v>50</v>
      </c>
      <c r="J590">
        <f>IF(AC590="","500001",VLOOKUP(AC590,[2]shozoku!$A:$B,2,0))</f>
        <v>500091</v>
      </c>
      <c r="K590" t="str">
        <f>IF(AD590="","",VLOOKUP(AD590,[2]種目コード!$A:$B,2,0)&amp;IF(AF590="",""," "&amp;"0"&amp;AE590&amp;AF590&amp;AG590))</f>
        <v>00230</v>
      </c>
      <c r="L590" t="str">
        <f>IF(AH590="","",VLOOKUP(AH590,[2]種目コード!$A:$B,2,0)&amp;IF(AJ590="",""," "&amp;"0"&amp;AI590&amp;AJ590&amp;AK590))</f>
        <v>07120</v>
      </c>
      <c r="O590" t="s">
        <v>3777</v>
      </c>
      <c r="P590" t="s">
        <v>3778</v>
      </c>
      <c r="Q590" t="s">
        <v>3779</v>
      </c>
      <c r="R590" t="s">
        <v>616</v>
      </c>
      <c r="S590" t="s">
        <v>3780</v>
      </c>
      <c r="T590" t="s">
        <v>618</v>
      </c>
      <c r="U590" t="s">
        <v>3781</v>
      </c>
      <c r="V590" t="s">
        <v>1888</v>
      </c>
      <c r="W590" t="s">
        <v>584</v>
      </c>
      <c r="X590" t="s">
        <v>559</v>
      </c>
      <c r="Y590" t="s">
        <v>497</v>
      </c>
      <c r="Z590" t="s">
        <v>3774</v>
      </c>
      <c r="AA590">
        <v>13</v>
      </c>
      <c r="AB590" t="s">
        <v>2136</v>
      </c>
      <c r="AC590" t="s">
        <v>3775</v>
      </c>
      <c r="AD590" t="s">
        <v>1</v>
      </c>
      <c r="AH590" t="s">
        <v>8</v>
      </c>
    </row>
    <row r="591" spans="3:41" x14ac:dyDescent="0.2">
      <c r="C591">
        <v>500000589</v>
      </c>
      <c r="E591" t="str">
        <f t="shared" si="42"/>
        <v>市川  しずく(小6)</v>
      </c>
      <c r="F591" t="str">
        <f t="shared" si="40"/>
        <v>ｲﾁｶﾜ ｼｽﾞｸ</v>
      </c>
      <c r="G591" t="str">
        <f t="shared" si="43"/>
        <v>ICHIKAWA Shizuku(09)</v>
      </c>
      <c r="H591">
        <f t="shared" si="41"/>
        <v>2</v>
      </c>
      <c r="I591">
        <v>50</v>
      </c>
      <c r="J591">
        <f>IF(AC591="","500001",VLOOKUP(AC591,[2]shozoku!$A:$B,2,0))</f>
        <v>500091</v>
      </c>
      <c r="K591" t="str">
        <f>IF(AD591="","",VLOOKUP(AD591,[2]種目コード!$A:$B,2,0)&amp;IF(AF591="",""," "&amp;"0"&amp;AE591&amp;AF591&amp;AG591))</f>
        <v>00210</v>
      </c>
      <c r="L591" t="str">
        <f>IF(AH591="","",VLOOKUP(AH591,[2]種目コード!$A:$B,2,0)&amp;IF(AJ591="",""," "&amp;"0"&amp;AI591&amp;AJ591&amp;AK591))</f>
        <v>07310</v>
      </c>
      <c r="O591" t="s">
        <v>3782</v>
      </c>
      <c r="P591" t="s">
        <v>3783</v>
      </c>
      <c r="Q591" t="s">
        <v>1097</v>
      </c>
      <c r="R591" t="s">
        <v>3784</v>
      </c>
      <c r="S591" t="s">
        <v>3785</v>
      </c>
      <c r="T591" t="s">
        <v>3786</v>
      </c>
      <c r="U591" t="s">
        <v>508</v>
      </c>
      <c r="V591" t="s">
        <v>433</v>
      </c>
      <c r="W591" t="s">
        <v>573</v>
      </c>
      <c r="X591" t="s">
        <v>791</v>
      </c>
      <c r="Y591" t="s">
        <v>236</v>
      </c>
      <c r="Z591" t="s">
        <v>753</v>
      </c>
      <c r="AA591">
        <v>12</v>
      </c>
      <c r="AB591" t="s">
        <v>1982</v>
      </c>
      <c r="AC591" t="s">
        <v>3787</v>
      </c>
      <c r="AD591" t="s">
        <v>521</v>
      </c>
      <c r="AH591" t="s">
        <v>717</v>
      </c>
      <c r="AL591" t="s">
        <v>513</v>
      </c>
      <c r="AM591" t="s">
        <v>220</v>
      </c>
    </row>
    <row r="592" spans="3:41" x14ac:dyDescent="0.2">
      <c r="C592">
        <v>500000590</v>
      </c>
      <c r="E592" t="str">
        <f t="shared" si="42"/>
        <v>丸山  穂葉(小6)</v>
      </c>
      <c r="F592" t="str">
        <f t="shared" si="40"/>
        <v>ﾏﾙﾔﾏ ﾎﾉﾊ</v>
      </c>
      <c r="G592" t="str">
        <f t="shared" si="43"/>
        <v>MARUYAMA Honoha(09)</v>
      </c>
      <c r="H592">
        <f t="shared" si="41"/>
        <v>2</v>
      </c>
      <c r="I592">
        <v>50</v>
      </c>
      <c r="J592">
        <f>IF(AC592="","500001",VLOOKUP(AC592,[2]shozoku!$A:$B,2,0))</f>
        <v>500091</v>
      </c>
      <c r="K592" t="str">
        <f>IF(AD592="","",VLOOKUP(AD592,[2]種目コード!$A:$B,2,0)&amp;IF(AF592="",""," "&amp;"0"&amp;AE592&amp;AF592&amp;AG592))</f>
        <v>00210</v>
      </c>
      <c r="L592" t="str">
        <f>IF(AH592="","",VLOOKUP(AH592,[2]種目コード!$A:$B,2,0)&amp;IF(AJ592="",""," "&amp;"0"&amp;AI592&amp;AJ592&amp;AK592))</f>
        <v>07310</v>
      </c>
      <c r="O592" t="s">
        <v>3788</v>
      </c>
      <c r="P592" t="s">
        <v>3789</v>
      </c>
      <c r="Q592" t="s">
        <v>3790</v>
      </c>
      <c r="R592" t="s">
        <v>3791</v>
      </c>
      <c r="S592" t="s">
        <v>3792</v>
      </c>
      <c r="T592" t="s">
        <v>3793</v>
      </c>
      <c r="U592" t="s">
        <v>508</v>
      </c>
      <c r="V592" t="s">
        <v>433</v>
      </c>
      <c r="W592" t="s">
        <v>573</v>
      </c>
      <c r="X592" t="s">
        <v>196</v>
      </c>
      <c r="Y592" t="s">
        <v>497</v>
      </c>
      <c r="Z592" t="s">
        <v>753</v>
      </c>
      <c r="AA592">
        <v>11</v>
      </c>
      <c r="AB592" t="s">
        <v>1982</v>
      </c>
      <c r="AC592" t="s">
        <v>3787</v>
      </c>
      <c r="AD592" t="s">
        <v>521</v>
      </c>
      <c r="AH592" t="s">
        <v>717</v>
      </c>
      <c r="AL592" t="s">
        <v>513</v>
      </c>
      <c r="AM592" t="s">
        <v>522</v>
      </c>
    </row>
    <row r="593" spans="3:39" x14ac:dyDescent="0.2">
      <c r="C593">
        <v>500000591</v>
      </c>
      <c r="E593" t="str">
        <f t="shared" si="42"/>
        <v>梅津  瑞葉(小6)</v>
      </c>
      <c r="F593" t="str">
        <f t="shared" si="40"/>
        <v>ｳﾒﾂﾞ ﾐｽﾞﾊ</v>
      </c>
      <c r="G593" t="str">
        <f t="shared" si="43"/>
        <v>UMEZU Mizuha(09)</v>
      </c>
      <c r="H593">
        <f t="shared" si="41"/>
        <v>2</v>
      </c>
      <c r="I593">
        <v>50</v>
      </c>
      <c r="J593">
        <f>IF(AC593="","500001",VLOOKUP(AC593,[2]shozoku!$A:$B,2,0))</f>
        <v>500091</v>
      </c>
      <c r="K593" t="str">
        <f>IF(AD593="","",VLOOKUP(AD593,[2]種目コード!$A:$B,2,0)&amp;IF(AF593="",""," "&amp;"0"&amp;AE593&amp;AF593&amp;AG593))</f>
        <v>00210</v>
      </c>
      <c r="L593" t="str">
        <f>IF(AH593="","",VLOOKUP(AH593,[2]種目コード!$A:$B,2,0)&amp;IF(AJ593="",""," "&amp;"0"&amp;AI593&amp;AJ593&amp;AK593))</f>
        <v>07310</v>
      </c>
      <c r="O593" t="s">
        <v>3794</v>
      </c>
      <c r="P593" t="s">
        <v>3795</v>
      </c>
      <c r="Q593" t="s">
        <v>3796</v>
      </c>
      <c r="R593" t="s">
        <v>3797</v>
      </c>
      <c r="S593" t="s">
        <v>3798</v>
      </c>
      <c r="T593" t="s">
        <v>3799</v>
      </c>
      <c r="U593" t="s">
        <v>508</v>
      </c>
      <c r="V593" t="s">
        <v>433</v>
      </c>
      <c r="W593" t="s">
        <v>573</v>
      </c>
      <c r="X593" t="s">
        <v>322</v>
      </c>
      <c r="Y593" t="s">
        <v>598</v>
      </c>
      <c r="Z593" t="s">
        <v>753</v>
      </c>
      <c r="AA593">
        <v>11</v>
      </c>
      <c r="AB593" t="s">
        <v>1982</v>
      </c>
      <c r="AC593" t="s">
        <v>3787</v>
      </c>
      <c r="AD593" t="s">
        <v>521</v>
      </c>
      <c r="AH593" t="s">
        <v>717</v>
      </c>
      <c r="AL593" t="s">
        <v>513</v>
      </c>
      <c r="AM593" t="s">
        <v>220</v>
      </c>
    </row>
    <row r="594" spans="3:39" x14ac:dyDescent="0.2">
      <c r="C594">
        <v>500000592</v>
      </c>
      <c r="E594" t="str">
        <f t="shared" si="42"/>
        <v>市  佑菜(小6)</v>
      </c>
      <c r="F594" t="str">
        <f t="shared" si="40"/>
        <v>ｲﾁ ﾕｳﾅ</v>
      </c>
      <c r="G594" t="str">
        <f t="shared" si="43"/>
        <v>ICHI Yuna(09)</v>
      </c>
      <c r="H594">
        <f t="shared" si="41"/>
        <v>2</v>
      </c>
      <c r="I594">
        <v>50</v>
      </c>
      <c r="J594">
        <f>IF(AC594="","500001",VLOOKUP(AC594,[2]shozoku!$A:$B,2,0))</f>
        <v>500091</v>
      </c>
      <c r="K594" t="str">
        <f>IF(AD594="","",VLOOKUP(AD594,[2]種目コード!$A:$B,2,0)&amp;IF(AF594="",""," "&amp;"0"&amp;AE594&amp;AF594&amp;AG594))</f>
        <v>00210</v>
      </c>
      <c r="L594" t="str">
        <f>IF(AH594="","",VLOOKUP(AH594,[2]種目コード!$A:$B,2,0)&amp;IF(AJ594="",""," "&amp;"0"&amp;AI594&amp;AJ594&amp;AK594))</f>
        <v>07310</v>
      </c>
      <c r="O594" t="s">
        <v>3800</v>
      </c>
      <c r="P594" t="s">
        <v>3801</v>
      </c>
      <c r="Q594" t="s">
        <v>3802</v>
      </c>
      <c r="R594" t="s">
        <v>3803</v>
      </c>
      <c r="S594" t="s">
        <v>3804</v>
      </c>
      <c r="T594" t="s">
        <v>2427</v>
      </c>
      <c r="U594" t="s">
        <v>508</v>
      </c>
      <c r="V594" t="s">
        <v>433</v>
      </c>
      <c r="W594" t="s">
        <v>573</v>
      </c>
      <c r="X594" t="s">
        <v>585</v>
      </c>
      <c r="Y594" t="s">
        <v>263</v>
      </c>
      <c r="Z594" t="s">
        <v>753</v>
      </c>
      <c r="AA594">
        <v>12</v>
      </c>
      <c r="AB594" t="s">
        <v>1982</v>
      </c>
      <c r="AC594" t="s">
        <v>3787</v>
      </c>
      <c r="AD594" t="s">
        <v>521</v>
      </c>
      <c r="AH594" t="s">
        <v>717</v>
      </c>
      <c r="AL594" t="s">
        <v>513</v>
      </c>
      <c r="AM594" t="s">
        <v>220</v>
      </c>
    </row>
    <row r="595" spans="3:39" x14ac:dyDescent="0.2">
      <c r="C595">
        <v>500000593</v>
      </c>
      <c r="E595" t="str">
        <f t="shared" si="42"/>
        <v>村上  月季子(小6)</v>
      </c>
      <c r="F595" t="str">
        <f t="shared" si="40"/>
        <v>ﾑﾗｶﾐ ﾂｷｺ</v>
      </c>
      <c r="G595" t="str">
        <f t="shared" si="43"/>
        <v>MURAKAMI Tsukiko(09)</v>
      </c>
      <c r="H595">
        <f t="shared" si="41"/>
        <v>2</v>
      </c>
      <c r="I595">
        <v>50</v>
      </c>
      <c r="J595">
        <f>IF(AC595="","500001",VLOOKUP(AC595,[2]shozoku!$A:$B,2,0))</f>
        <v>500091</v>
      </c>
      <c r="K595" t="str">
        <f>IF(AD595="","",VLOOKUP(AD595,[2]種目コード!$A:$B,2,0)&amp;IF(AF595="",""," "&amp;"0"&amp;AE595&amp;AF595&amp;AG595))</f>
        <v>00210</v>
      </c>
      <c r="L595" t="str">
        <f>IF(AH595="","",VLOOKUP(AH595,[2]種目コード!$A:$B,2,0)&amp;IF(AJ595="",""," "&amp;"0"&amp;AI595&amp;AJ595&amp;AK595))</f>
        <v>07310</v>
      </c>
      <c r="O595" t="s">
        <v>3805</v>
      </c>
      <c r="P595" t="s">
        <v>3806</v>
      </c>
      <c r="Q595" t="s">
        <v>1435</v>
      </c>
      <c r="R595" t="s">
        <v>3807</v>
      </c>
      <c r="S595" t="s">
        <v>3808</v>
      </c>
      <c r="T595" t="s">
        <v>3809</v>
      </c>
      <c r="U595" t="s">
        <v>508</v>
      </c>
      <c r="V595" t="s">
        <v>433</v>
      </c>
      <c r="W595" t="s">
        <v>573</v>
      </c>
      <c r="X595" t="s">
        <v>181</v>
      </c>
      <c r="Y595" t="s">
        <v>598</v>
      </c>
      <c r="Z595" t="s">
        <v>753</v>
      </c>
      <c r="AA595">
        <v>11</v>
      </c>
      <c r="AB595" t="s">
        <v>1982</v>
      </c>
      <c r="AC595" t="s">
        <v>3787</v>
      </c>
      <c r="AD595" t="s">
        <v>521</v>
      </c>
      <c r="AH595" t="s">
        <v>717</v>
      </c>
      <c r="AL595" t="s">
        <v>513</v>
      </c>
      <c r="AM595" t="s">
        <v>220</v>
      </c>
    </row>
    <row r="596" spans="3:39" x14ac:dyDescent="0.2">
      <c r="C596">
        <v>500000594</v>
      </c>
      <c r="E596" t="str">
        <f t="shared" si="42"/>
        <v>白石  陽詩(小5)</v>
      </c>
      <c r="F596" t="str">
        <f t="shared" si="40"/>
        <v>ｼﾗｲｼ ﾋﾅﾀ</v>
      </c>
      <c r="G596" t="str">
        <f t="shared" si="43"/>
        <v>SHIRAISHI Hinata(10)</v>
      </c>
      <c r="H596">
        <f t="shared" si="41"/>
        <v>2</v>
      </c>
      <c r="I596">
        <v>50</v>
      </c>
      <c r="J596">
        <f>IF(AC596="","500001",VLOOKUP(AC596,[2]shozoku!$A:$B,2,0))</f>
        <v>500091</v>
      </c>
      <c r="K596" t="str">
        <f>IF(AD596="","",VLOOKUP(AD596,[2]種目コード!$A:$B,2,0)&amp;IF(AF596="",""," "&amp;"0"&amp;AE596&amp;AF596&amp;AG596))</f>
        <v>00210</v>
      </c>
      <c r="L596" t="str">
        <f>IF(AH596="","",VLOOKUP(AH596,[2]種目コード!$A:$B,2,0)&amp;IF(AJ596="",""," "&amp;"0"&amp;AI596&amp;AJ596&amp;AK596))</f>
        <v>07310</v>
      </c>
      <c r="O596" t="s">
        <v>1958</v>
      </c>
      <c r="P596" t="s">
        <v>3810</v>
      </c>
      <c r="Q596" t="s">
        <v>1960</v>
      </c>
      <c r="R596" t="s">
        <v>1469</v>
      </c>
      <c r="S596" t="s">
        <v>3811</v>
      </c>
      <c r="T596" t="s">
        <v>3812</v>
      </c>
      <c r="U596" t="s">
        <v>508</v>
      </c>
      <c r="V596" t="s">
        <v>433</v>
      </c>
      <c r="W596" t="s">
        <v>714</v>
      </c>
      <c r="X596" t="s">
        <v>585</v>
      </c>
      <c r="Y596" t="s">
        <v>648</v>
      </c>
      <c r="Z596" t="s">
        <v>716</v>
      </c>
      <c r="AA596">
        <v>11</v>
      </c>
      <c r="AB596" t="s">
        <v>1982</v>
      </c>
      <c r="AC596" t="s">
        <v>3787</v>
      </c>
      <c r="AD596" t="s">
        <v>521</v>
      </c>
      <c r="AH596" t="s">
        <v>717</v>
      </c>
      <c r="AL596" t="s">
        <v>513</v>
      </c>
      <c r="AM596" t="s">
        <v>522</v>
      </c>
    </row>
    <row r="597" spans="3:39" x14ac:dyDescent="0.2">
      <c r="C597">
        <v>500000595</v>
      </c>
      <c r="E597" t="str">
        <f t="shared" si="42"/>
        <v>新津  瑛菜(小5)</v>
      </c>
      <c r="F597" t="str">
        <f t="shared" si="40"/>
        <v>ﾆｲﾂ ｴﾅ</v>
      </c>
      <c r="G597" t="str">
        <f t="shared" si="43"/>
        <v>NIITU Ena(10)</v>
      </c>
      <c r="H597">
        <f t="shared" si="41"/>
        <v>2</v>
      </c>
      <c r="I597">
        <v>50</v>
      </c>
      <c r="J597">
        <f>IF(AC597="","500001",VLOOKUP(AC597,[2]shozoku!$A:$B,2,0))</f>
        <v>500091</v>
      </c>
      <c r="K597" t="str">
        <f>IF(AD597="","",VLOOKUP(AD597,[2]種目コード!$A:$B,2,0)&amp;IF(AF597="",""," "&amp;"0"&amp;AE597&amp;AF597&amp;AG597))</f>
        <v>00210</v>
      </c>
      <c r="L597" t="str">
        <f>IF(AH597="","",VLOOKUP(AH597,[2]種目コード!$A:$B,2,0)&amp;IF(AJ597="",""," "&amp;"0"&amp;AI597&amp;AJ597&amp;AK597))</f>
        <v>07310</v>
      </c>
      <c r="O597" t="s">
        <v>3813</v>
      </c>
      <c r="P597" t="s">
        <v>3814</v>
      </c>
      <c r="Q597" t="s">
        <v>3815</v>
      </c>
      <c r="R597" t="s">
        <v>3816</v>
      </c>
      <c r="S597" t="s">
        <v>3817</v>
      </c>
      <c r="T597" t="s">
        <v>3818</v>
      </c>
      <c r="U597" t="s">
        <v>508</v>
      </c>
      <c r="V597" t="s">
        <v>433</v>
      </c>
      <c r="W597" t="s">
        <v>714</v>
      </c>
      <c r="X597" t="s">
        <v>196</v>
      </c>
      <c r="Y597" t="s">
        <v>655</v>
      </c>
      <c r="Z597" t="s">
        <v>716</v>
      </c>
      <c r="AA597">
        <v>10</v>
      </c>
      <c r="AB597" t="s">
        <v>1982</v>
      </c>
      <c r="AC597" t="s">
        <v>3787</v>
      </c>
      <c r="AD597" t="s">
        <v>521</v>
      </c>
      <c r="AH597" t="s">
        <v>717</v>
      </c>
      <c r="AL597" t="s">
        <v>513</v>
      </c>
      <c r="AM597" t="s">
        <v>522</v>
      </c>
    </row>
    <row r="598" spans="3:39" x14ac:dyDescent="0.2">
      <c r="C598">
        <v>500000596</v>
      </c>
      <c r="E598" t="str">
        <f t="shared" si="42"/>
        <v>北野  蒼空(小5)</v>
      </c>
      <c r="F598" t="str">
        <f t="shared" si="40"/>
        <v>ｷﾀﾉ ｿﾗ</v>
      </c>
      <c r="G598" t="str">
        <f t="shared" si="43"/>
        <v>KITANO Sora(10)</v>
      </c>
      <c r="H598">
        <f t="shared" si="41"/>
        <v>2</v>
      </c>
      <c r="I598">
        <v>50</v>
      </c>
      <c r="J598">
        <f>IF(AC598="","500001",VLOOKUP(AC598,[2]shozoku!$A:$B,2,0))</f>
        <v>500091</v>
      </c>
      <c r="K598" t="str">
        <f>IF(AD598="","",VLOOKUP(AD598,[2]種目コード!$A:$B,2,0)&amp;IF(AF598="",""," "&amp;"0"&amp;AE598&amp;AF598&amp;AG598))</f>
        <v>00210</v>
      </c>
      <c r="L598" t="str">
        <f>IF(AH598="","",VLOOKUP(AH598,[2]種目コード!$A:$B,2,0)&amp;IF(AJ598="",""," "&amp;"0"&amp;AI598&amp;AJ598&amp;AK598))</f>
        <v>07310</v>
      </c>
      <c r="O598" t="s">
        <v>3819</v>
      </c>
      <c r="P598" t="s">
        <v>3820</v>
      </c>
      <c r="Q598" t="s">
        <v>3821</v>
      </c>
      <c r="R598" t="s">
        <v>3162</v>
      </c>
      <c r="S598" t="s">
        <v>3822</v>
      </c>
      <c r="T598" t="s">
        <v>3164</v>
      </c>
      <c r="U598" t="s">
        <v>508</v>
      </c>
      <c r="V598" t="s">
        <v>433</v>
      </c>
      <c r="W598" t="s">
        <v>714</v>
      </c>
      <c r="X598" t="s">
        <v>196</v>
      </c>
      <c r="Y598" t="s">
        <v>232</v>
      </c>
      <c r="Z598" t="s">
        <v>716</v>
      </c>
      <c r="AA598">
        <v>10</v>
      </c>
      <c r="AB598" t="s">
        <v>1982</v>
      </c>
      <c r="AC598" t="s">
        <v>3787</v>
      </c>
      <c r="AD598" t="s">
        <v>521</v>
      </c>
      <c r="AH598" t="s">
        <v>717</v>
      </c>
      <c r="AL598" t="s">
        <v>513</v>
      </c>
      <c r="AM598" t="s">
        <v>522</v>
      </c>
    </row>
    <row r="599" spans="3:39" x14ac:dyDescent="0.2">
      <c r="C599">
        <v>500000597</v>
      </c>
      <c r="E599" t="str">
        <f t="shared" si="42"/>
        <v>村野  佳子(小4)</v>
      </c>
      <c r="F599" t="str">
        <f t="shared" si="40"/>
        <v>ﾑﾗﾉ ｶｺ</v>
      </c>
      <c r="G599" t="str">
        <f t="shared" si="43"/>
        <v>MURANO Kako(11)</v>
      </c>
      <c r="H599">
        <f t="shared" si="41"/>
        <v>2</v>
      </c>
      <c r="I599">
        <v>50</v>
      </c>
      <c r="J599">
        <f>IF(AC599="","500001",VLOOKUP(AC599,[2]shozoku!$A:$B,2,0))</f>
        <v>500091</v>
      </c>
      <c r="K599" t="str">
        <f>IF(AD599="","",VLOOKUP(AD599,[2]種目コード!$A:$B,2,0)&amp;IF(AF599="",""," "&amp;"0"&amp;AE599&amp;AF599&amp;AG599))</f>
        <v>00210</v>
      </c>
      <c r="L599" t="str">
        <f>IF(AH599="","",VLOOKUP(AH599,[2]種目コード!$A:$B,2,0)&amp;IF(AJ599="",""," "&amp;"0"&amp;AI599&amp;AJ599&amp;AK599))</f>
        <v>07310</v>
      </c>
      <c r="O599" t="s">
        <v>3823</v>
      </c>
      <c r="P599" t="s">
        <v>3824</v>
      </c>
      <c r="Q599" t="s">
        <v>3026</v>
      </c>
      <c r="R599" t="s">
        <v>3825</v>
      </c>
      <c r="S599" t="s">
        <v>3826</v>
      </c>
      <c r="T599" t="s">
        <v>3827</v>
      </c>
      <c r="U599" t="s">
        <v>508</v>
      </c>
      <c r="V599" t="s">
        <v>433</v>
      </c>
      <c r="W599" t="s">
        <v>509</v>
      </c>
      <c r="X599" t="s">
        <v>322</v>
      </c>
      <c r="Y599" t="s">
        <v>232</v>
      </c>
      <c r="Z599" t="s">
        <v>510</v>
      </c>
      <c r="AA599">
        <v>10</v>
      </c>
      <c r="AB599" t="s">
        <v>1982</v>
      </c>
      <c r="AC599" t="s">
        <v>3787</v>
      </c>
      <c r="AD599" t="s">
        <v>521</v>
      </c>
      <c r="AH599" t="s">
        <v>717</v>
      </c>
      <c r="AL599" t="s">
        <v>513</v>
      </c>
      <c r="AM599" t="s">
        <v>522</v>
      </c>
    </row>
    <row r="600" spans="3:39" x14ac:dyDescent="0.2">
      <c r="C600">
        <v>500000598</v>
      </c>
      <c r="E600" t="str">
        <f t="shared" si="42"/>
        <v>近藤  心咲(小4)</v>
      </c>
      <c r="F600" t="str">
        <f t="shared" si="40"/>
        <v>ｺﾝﾄﾞｳ ﾐｻｷ</v>
      </c>
      <c r="G600" t="str">
        <f t="shared" si="43"/>
        <v>KONDOU Misaki(11)</v>
      </c>
      <c r="H600">
        <f t="shared" si="41"/>
        <v>2</v>
      </c>
      <c r="I600">
        <v>50</v>
      </c>
      <c r="J600">
        <f>IF(AC600="","500001",VLOOKUP(AC600,[2]shozoku!$A:$B,2,0))</f>
        <v>500091</v>
      </c>
      <c r="K600" t="str">
        <f>IF(AD600="","",VLOOKUP(AD600,[2]種目コード!$A:$B,2,0)&amp;IF(AF600="",""," "&amp;"0"&amp;AE600&amp;AF600&amp;AG600))</f>
        <v>00210</v>
      </c>
      <c r="L600" t="str">
        <f>IF(AH600="","",VLOOKUP(AH600,[2]種目コード!$A:$B,2,0)&amp;IF(AJ600="",""," "&amp;"0"&amp;AI600&amp;AJ600&amp;AK600))</f>
        <v>07310</v>
      </c>
      <c r="O600" t="s">
        <v>3828</v>
      </c>
      <c r="P600" t="s">
        <v>3829</v>
      </c>
      <c r="Q600" t="s">
        <v>1575</v>
      </c>
      <c r="R600" t="s">
        <v>1683</v>
      </c>
      <c r="S600" t="s">
        <v>3830</v>
      </c>
      <c r="T600" t="s">
        <v>1685</v>
      </c>
      <c r="U600" t="s">
        <v>508</v>
      </c>
      <c r="V600" t="s">
        <v>433</v>
      </c>
      <c r="W600" t="s">
        <v>509</v>
      </c>
      <c r="X600" t="s">
        <v>284</v>
      </c>
      <c r="Y600" t="s">
        <v>730</v>
      </c>
      <c r="Z600" t="s">
        <v>510</v>
      </c>
      <c r="AA600">
        <v>10</v>
      </c>
      <c r="AB600" t="s">
        <v>1982</v>
      </c>
      <c r="AC600" t="s">
        <v>3787</v>
      </c>
      <c r="AD600" t="s">
        <v>521</v>
      </c>
      <c r="AH600" t="s">
        <v>717</v>
      </c>
    </row>
    <row r="601" spans="3:39" x14ac:dyDescent="0.2">
      <c r="C601">
        <v>500000599</v>
      </c>
      <c r="E601" t="str">
        <f t="shared" si="42"/>
        <v>益田  夏希(小4)</v>
      </c>
      <c r="F601" t="str">
        <f t="shared" si="40"/>
        <v>ﾏｽﾀﾞ ﾅﾂｷ</v>
      </c>
      <c r="G601" t="str">
        <f t="shared" si="43"/>
        <v>MASUDA Natsuki(11)</v>
      </c>
      <c r="H601">
        <f t="shared" si="41"/>
        <v>2</v>
      </c>
      <c r="I601">
        <v>50</v>
      </c>
      <c r="J601">
        <f>IF(AC601="","500001",VLOOKUP(AC601,[2]shozoku!$A:$B,2,0))</f>
        <v>500091</v>
      </c>
      <c r="K601" t="str">
        <f>IF(AD601="","",VLOOKUP(AD601,[2]種目コード!$A:$B,2,0)&amp;IF(AF601="",""," "&amp;"0"&amp;AE601&amp;AF601&amp;AG601))</f>
        <v>00210</v>
      </c>
      <c r="L601" t="str">
        <f>IF(AH601="","",VLOOKUP(AH601,[2]種目コード!$A:$B,2,0)&amp;IF(AJ601="",""," "&amp;"0"&amp;AI601&amp;AJ601&amp;AK601))</f>
        <v>07310</v>
      </c>
      <c r="O601" t="s">
        <v>3831</v>
      </c>
      <c r="P601" t="s">
        <v>741</v>
      </c>
      <c r="Q601" t="s">
        <v>2083</v>
      </c>
      <c r="R601" t="s">
        <v>467</v>
      </c>
      <c r="S601" t="s">
        <v>3832</v>
      </c>
      <c r="T601" t="s">
        <v>469</v>
      </c>
      <c r="U601" t="s">
        <v>508</v>
      </c>
      <c r="V601" t="s">
        <v>433</v>
      </c>
      <c r="W601" t="s">
        <v>509</v>
      </c>
      <c r="X601" t="s">
        <v>275</v>
      </c>
      <c r="Y601" t="s">
        <v>560</v>
      </c>
      <c r="Z601" t="s">
        <v>510</v>
      </c>
      <c r="AA601">
        <v>10</v>
      </c>
      <c r="AB601" t="s">
        <v>1982</v>
      </c>
      <c r="AC601" t="s">
        <v>3787</v>
      </c>
      <c r="AD601" t="s">
        <v>521</v>
      </c>
      <c r="AH601" t="s">
        <v>717</v>
      </c>
    </row>
    <row r="602" spans="3:39" x14ac:dyDescent="0.2">
      <c r="C602">
        <v>500000600</v>
      </c>
      <c r="E602" t="str">
        <f t="shared" si="42"/>
        <v>尾崎  優柚(小3)</v>
      </c>
      <c r="F602" t="str">
        <f t="shared" si="40"/>
        <v>ｵｻﾞｷ ﾕｳ</v>
      </c>
      <c r="G602" t="str">
        <f t="shared" si="43"/>
        <v>OZAKI Yu(13)</v>
      </c>
      <c r="H602">
        <f t="shared" si="41"/>
        <v>2</v>
      </c>
      <c r="I602">
        <v>50</v>
      </c>
      <c r="J602">
        <f>IF(AC602="","500001",VLOOKUP(AC602,[2]shozoku!$A:$B,2,0))</f>
        <v>500091</v>
      </c>
      <c r="K602" t="str">
        <f>IF(AD602="","",VLOOKUP(AD602,[2]種目コード!$A:$B,2,0)&amp;IF(AF602="",""," "&amp;"0"&amp;AE602&amp;AF602&amp;AG602))</f>
        <v>00100</v>
      </c>
      <c r="L602" t="str">
        <f>IF(AH602="","",VLOOKUP(AH602,[2]種目コード!$A:$B,2,0)&amp;IF(AJ602="",""," "&amp;"0"&amp;AI602&amp;AJ602&amp;AK602))</f>
        <v/>
      </c>
      <c r="O602" t="s">
        <v>2026</v>
      </c>
      <c r="P602" t="s">
        <v>3833</v>
      </c>
      <c r="Q602" t="s">
        <v>504</v>
      </c>
      <c r="R602" t="s">
        <v>2340</v>
      </c>
      <c r="S602" t="s">
        <v>3834</v>
      </c>
      <c r="T602" t="s">
        <v>2342</v>
      </c>
      <c r="U602" t="s">
        <v>508</v>
      </c>
      <c r="V602" t="s">
        <v>433</v>
      </c>
      <c r="W602" t="s">
        <v>541</v>
      </c>
      <c r="X602" t="s">
        <v>303</v>
      </c>
      <c r="Y602" t="s">
        <v>560</v>
      </c>
      <c r="Z602" t="s">
        <v>530</v>
      </c>
      <c r="AA602">
        <v>8</v>
      </c>
      <c r="AB602" t="s">
        <v>1982</v>
      </c>
      <c r="AC602" t="s">
        <v>3787</v>
      </c>
      <c r="AD602" t="s">
        <v>0</v>
      </c>
    </row>
    <row r="603" spans="3:39" x14ac:dyDescent="0.2">
      <c r="C603">
        <v>500000601</v>
      </c>
      <c r="E603" t="str">
        <f t="shared" si="42"/>
        <v>須田  遥(小3)</v>
      </c>
      <c r="F603" t="str">
        <f t="shared" si="40"/>
        <v>ｽﾀﾞ ﾊﾙｶ</v>
      </c>
      <c r="G603" t="str">
        <f t="shared" si="43"/>
        <v>SUDA Haruka(12)</v>
      </c>
      <c r="H603">
        <f t="shared" si="41"/>
        <v>2</v>
      </c>
      <c r="I603">
        <v>50</v>
      </c>
      <c r="J603">
        <f>IF(AC603="","500001",VLOOKUP(AC603,[2]shozoku!$A:$B,2,0))</f>
        <v>500091</v>
      </c>
      <c r="K603" t="str">
        <f>IF(AD603="","",VLOOKUP(AD603,[2]種目コード!$A:$B,2,0)&amp;IF(AF603="",""," "&amp;"0"&amp;AE603&amp;AF603&amp;AG603))</f>
        <v>00100</v>
      </c>
      <c r="L603" t="str">
        <f>IF(AH603="","",VLOOKUP(AH603,[2]種目コード!$A:$B,2,0)&amp;IF(AJ603="",""," "&amp;"0"&amp;AI603&amp;AJ603&amp;AK603))</f>
        <v/>
      </c>
      <c r="O603" t="s">
        <v>3835</v>
      </c>
      <c r="P603" t="s">
        <v>3836</v>
      </c>
      <c r="Q603" t="s">
        <v>3837</v>
      </c>
      <c r="R603" t="s">
        <v>2162</v>
      </c>
      <c r="S603" t="s">
        <v>3838</v>
      </c>
      <c r="T603" t="s">
        <v>2163</v>
      </c>
      <c r="U603" t="s">
        <v>508</v>
      </c>
      <c r="V603" t="s">
        <v>433</v>
      </c>
      <c r="W603" t="s">
        <v>529</v>
      </c>
      <c r="X603" t="s">
        <v>275</v>
      </c>
      <c r="Y603" t="s">
        <v>880</v>
      </c>
      <c r="Z603" t="s">
        <v>530</v>
      </c>
      <c r="AA603">
        <v>9</v>
      </c>
      <c r="AB603" t="s">
        <v>1982</v>
      </c>
      <c r="AC603" t="s">
        <v>3787</v>
      </c>
      <c r="AD603" t="s">
        <v>0</v>
      </c>
    </row>
    <row r="604" spans="3:39" x14ac:dyDescent="0.2">
      <c r="C604">
        <v>500000602</v>
      </c>
      <c r="E604" t="str">
        <f t="shared" si="42"/>
        <v>大和田  諒太朗(小6)</v>
      </c>
      <c r="F604" t="str">
        <f t="shared" si="40"/>
        <v>ｵｵﾜﾀﾞ ﾘｮｳﾀﾛｳ</v>
      </c>
      <c r="G604" t="str">
        <f t="shared" si="43"/>
        <v>OWADA Ryotaro(09)</v>
      </c>
      <c r="H604">
        <f t="shared" si="41"/>
        <v>1</v>
      </c>
      <c r="I604">
        <v>50</v>
      </c>
      <c r="J604">
        <f>IF(AC604="","500001",VLOOKUP(AC604,[2]shozoku!$A:$B,2,0))</f>
        <v>500091</v>
      </c>
      <c r="K604" t="str">
        <f>IF(AD604="","",VLOOKUP(AD604,[2]種目コード!$A:$B,2,0)&amp;IF(AF604="",""," "&amp;"0"&amp;AE604&amp;AF604&amp;AG604))</f>
        <v>00210</v>
      </c>
      <c r="L604" t="str">
        <f>IF(AH604="","",VLOOKUP(AH604,[2]種目コード!$A:$B,2,0)&amp;IF(AJ604="",""," "&amp;"0"&amp;AI604&amp;AJ604&amp;AK604))</f>
        <v>00610</v>
      </c>
      <c r="O604" t="s">
        <v>3839</v>
      </c>
      <c r="P604" t="s">
        <v>3840</v>
      </c>
      <c r="Q604" t="s">
        <v>3841</v>
      </c>
      <c r="R604" t="s">
        <v>2819</v>
      </c>
      <c r="S604" t="s">
        <v>3842</v>
      </c>
      <c r="T604" t="s">
        <v>3843</v>
      </c>
      <c r="U604" t="s">
        <v>508</v>
      </c>
      <c r="V604" t="s">
        <v>178</v>
      </c>
      <c r="W604" t="s">
        <v>573</v>
      </c>
      <c r="X604" t="s">
        <v>181</v>
      </c>
      <c r="Y604" t="s">
        <v>196</v>
      </c>
      <c r="Z604" t="s">
        <v>753</v>
      </c>
      <c r="AA604">
        <v>11</v>
      </c>
      <c r="AB604" t="s">
        <v>1982</v>
      </c>
      <c r="AC604" t="s">
        <v>3787</v>
      </c>
      <c r="AD604" t="s">
        <v>521</v>
      </c>
      <c r="AH604" t="s">
        <v>512</v>
      </c>
      <c r="AL604" t="s">
        <v>513</v>
      </c>
      <c r="AM604" t="s">
        <v>220</v>
      </c>
    </row>
    <row r="605" spans="3:39" x14ac:dyDescent="0.2">
      <c r="C605">
        <v>500000603</v>
      </c>
      <c r="E605" t="str">
        <f t="shared" si="42"/>
        <v>清水  悠雅(小6)</v>
      </c>
      <c r="F605" t="str">
        <f t="shared" ref="F605:F668" si="44">ASC(Q605&amp;" "&amp;R605)</f>
        <v>ｼﾐｽﾞ ﾕｳｶﾞ</v>
      </c>
      <c r="G605" t="str">
        <f t="shared" si="43"/>
        <v>SHIMIZU Yuga(09)</v>
      </c>
      <c r="H605">
        <f t="shared" ref="H605:H668" si="45">IF(V605="男",1,2)</f>
        <v>1</v>
      </c>
      <c r="I605">
        <v>50</v>
      </c>
      <c r="J605">
        <f>IF(AC605="","500001",VLOOKUP(AC605,[2]shozoku!$A:$B,2,0))</f>
        <v>500091</v>
      </c>
      <c r="K605" t="str">
        <f>IF(AD605="","",VLOOKUP(AD605,[2]種目コード!$A:$B,2,0)&amp;IF(AF605="",""," "&amp;"0"&amp;AE605&amp;AF605&amp;AG605))</f>
        <v>00210</v>
      </c>
      <c r="L605" t="str">
        <f>IF(AH605="","",VLOOKUP(AH605,[2]種目コード!$A:$B,2,0)&amp;IF(AJ605="",""," "&amp;"0"&amp;AI605&amp;AJ605&amp;AK605))</f>
        <v>07310</v>
      </c>
      <c r="O605" t="s">
        <v>3844</v>
      </c>
      <c r="P605" t="s">
        <v>3845</v>
      </c>
      <c r="Q605" t="s">
        <v>2147</v>
      </c>
      <c r="R605" t="s">
        <v>3846</v>
      </c>
      <c r="S605" t="s">
        <v>3323</v>
      </c>
      <c r="T605" t="s">
        <v>3847</v>
      </c>
      <c r="U605" t="s">
        <v>508</v>
      </c>
      <c r="V605" t="s">
        <v>178</v>
      </c>
      <c r="W605" t="s">
        <v>573</v>
      </c>
      <c r="X605" t="s">
        <v>181</v>
      </c>
      <c r="Y605" t="s">
        <v>276</v>
      </c>
      <c r="Z605" t="s">
        <v>753</v>
      </c>
      <c r="AA605">
        <v>11</v>
      </c>
      <c r="AB605" t="s">
        <v>1982</v>
      </c>
      <c r="AC605" t="s">
        <v>3787</v>
      </c>
      <c r="AD605" t="s">
        <v>521</v>
      </c>
      <c r="AH605" t="s">
        <v>717</v>
      </c>
      <c r="AL605" t="s">
        <v>513</v>
      </c>
      <c r="AM605" t="s">
        <v>522</v>
      </c>
    </row>
    <row r="606" spans="3:39" x14ac:dyDescent="0.2">
      <c r="C606">
        <v>500000604</v>
      </c>
      <c r="E606" t="str">
        <f t="shared" si="42"/>
        <v>市  佳佑(小6)</v>
      </c>
      <c r="F606" t="str">
        <f t="shared" si="44"/>
        <v>ｲﾁ ｹｲｽｹ</v>
      </c>
      <c r="G606" t="str">
        <f t="shared" si="43"/>
        <v>ICHI Keisuke(09)</v>
      </c>
      <c r="H606">
        <f t="shared" si="45"/>
        <v>1</v>
      </c>
      <c r="I606">
        <v>50</v>
      </c>
      <c r="J606">
        <f>IF(AC606="","500001",VLOOKUP(AC606,[2]shozoku!$A:$B,2,0))</f>
        <v>500091</v>
      </c>
      <c r="K606" t="str">
        <f>IF(AD606="","",VLOOKUP(AD606,[2]種目コード!$A:$B,2,0)&amp;IF(AF606="",""," "&amp;"0"&amp;AE606&amp;AF606&amp;AG606))</f>
        <v>00210</v>
      </c>
      <c r="L606" t="str">
        <f>IF(AH606="","",VLOOKUP(AH606,[2]種目コード!$A:$B,2,0)&amp;IF(AJ606="",""," "&amp;"0"&amp;AI606&amp;AJ606&amp;AK606))</f>
        <v>07310</v>
      </c>
      <c r="O606" t="s">
        <v>3800</v>
      </c>
      <c r="P606" t="s">
        <v>3848</v>
      </c>
      <c r="Q606" t="s">
        <v>3802</v>
      </c>
      <c r="R606" t="s">
        <v>299</v>
      </c>
      <c r="S606" t="s">
        <v>3804</v>
      </c>
      <c r="T606" t="s">
        <v>3849</v>
      </c>
      <c r="U606" t="s">
        <v>508</v>
      </c>
      <c r="V606" t="s">
        <v>178</v>
      </c>
      <c r="W606" t="s">
        <v>573</v>
      </c>
      <c r="X606" t="s">
        <v>585</v>
      </c>
      <c r="Y606" t="s">
        <v>263</v>
      </c>
      <c r="Z606" t="s">
        <v>753</v>
      </c>
      <c r="AA606">
        <v>12</v>
      </c>
      <c r="AB606" t="s">
        <v>1982</v>
      </c>
      <c r="AC606" t="s">
        <v>3787</v>
      </c>
      <c r="AD606" t="s">
        <v>521</v>
      </c>
      <c r="AH606" t="s">
        <v>717</v>
      </c>
      <c r="AL606" t="s">
        <v>513</v>
      </c>
      <c r="AM606" t="s">
        <v>220</v>
      </c>
    </row>
    <row r="607" spans="3:39" x14ac:dyDescent="0.2">
      <c r="C607">
        <v>500000605</v>
      </c>
      <c r="E607" t="str">
        <f t="shared" si="42"/>
        <v>宮入  令穏(小6)</v>
      </c>
      <c r="F607" t="str">
        <f t="shared" si="44"/>
        <v>ﾐﾔｲﾘ ﾚｵ</v>
      </c>
      <c r="G607" t="str">
        <f t="shared" si="43"/>
        <v>MIYAIRI Reo(09)</v>
      </c>
      <c r="H607">
        <f t="shared" si="45"/>
        <v>1</v>
      </c>
      <c r="I607">
        <v>50</v>
      </c>
      <c r="J607">
        <f>IF(AC607="","500001",VLOOKUP(AC607,[2]shozoku!$A:$B,2,0))</f>
        <v>500091</v>
      </c>
      <c r="K607" t="str">
        <f>IF(AD607="","",VLOOKUP(AD607,[2]種目コード!$A:$B,2,0)&amp;IF(AF607="",""," "&amp;"0"&amp;AE607&amp;AF607&amp;AG607))</f>
        <v>00210</v>
      </c>
      <c r="L607" t="str">
        <f>IF(AH607="","",VLOOKUP(AH607,[2]種目コード!$A:$B,2,0)&amp;IF(AJ607="",""," "&amp;"0"&amp;AI607&amp;AJ607&amp;AK607))</f>
        <v>07310</v>
      </c>
      <c r="O607" t="s">
        <v>3850</v>
      </c>
      <c r="P607" t="s">
        <v>3851</v>
      </c>
      <c r="Q607" t="s">
        <v>325</v>
      </c>
      <c r="R607" t="s">
        <v>580</v>
      </c>
      <c r="S607" t="s">
        <v>3852</v>
      </c>
      <c r="T607" t="s">
        <v>582</v>
      </c>
      <c r="U607" t="s">
        <v>508</v>
      </c>
      <c r="V607" t="s">
        <v>178</v>
      </c>
      <c r="W607" t="s">
        <v>573</v>
      </c>
      <c r="X607" t="s">
        <v>181</v>
      </c>
      <c r="Y607" t="s">
        <v>303</v>
      </c>
      <c r="Z607" t="s">
        <v>753</v>
      </c>
      <c r="AA607">
        <v>11</v>
      </c>
      <c r="AB607" t="s">
        <v>1982</v>
      </c>
      <c r="AC607" t="s">
        <v>3787</v>
      </c>
      <c r="AD607" t="s">
        <v>521</v>
      </c>
      <c r="AH607" t="s">
        <v>717</v>
      </c>
      <c r="AL607" t="s">
        <v>513</v>
      </c>
      <c r="AM607" t="s">
        <v>220</v>
      </c>
    </row>
    <row r="608" spans="3:39" x14ac:dyDescent="0.2">
      <c r="C608">
        <v>500000606</v>
      </c>
      <c r="E608" t="str">
        <f t="shared" si="42"/>
        <v>亀倉  諒(小6)</v>
      </c>
      <c r="F608" t="str">
        <f t="shared" si="44"/>
        <v>ｶﾒｸﾗ ﾘｮｳ</v>
      </c>
      <c r="G608" t="str">
        <f t="shared" si="43"/>
        <v>KAMEKURA Ryo(09)</v>
      </c>
      <c r="H608">
        <f t="shared" si="45"/>
        <v>1</v>
      </c>
      <c r="I608">
        <v>50</v>
      </c>
      <c r="J608">
        <f>IF(AC608="","500001",VLOOKUP(AC608,[2]shozoku!$A:$B,2,0))</f>
        <v>500091</v>
      </c>
      <c r="K608" t="str">
        <f>IF(AD608="","",VLOOKUP(AD608,[2]種目コード!$A:$B,2,0)&amp;IF(AF608="",""," "&amp;"0"&amp;AE608&amp;AF608&amp;AG608))</f>
        <v>00210</v>
      </c>
      <c r="L608" t="str">
        <f>IF(AH608="","",VLOOKUP(AH608,[2]種目コード!$A:$B,2,0)&amp;IF(AJ608="",""," "&amp;"0"&amp;AI608&amp;AJ608&amp;AK608))</f>
        <v>07310</v>
      </c>
      <c r="O608" t="s">
        <v>3853</v>
      </c>
      <c r="P608" t="s">
        <v>3854</v>
      </c>
      <c r="Q608" t="s">
        <v>3855</v>
      </c>
      <c r="R608" t="s">
        <v>1261</v>
      </c>
      <c r="S608" t="s">
        <v>3856</v>
      </c>
      <c r="T608" t="s">
        <v>1263</v>
      </c>
      <c r="U608" t="s">
        <v>508</v>
      </c>
      <c r="V608" t="s">
        <v>178</v>
      </c>
      <c r="W608" t="s">
        <v>573</v>
      </c>
      <c r="X608" t="s">
        <v>275</v>
      </c>
      <c r="Y608" t="s">
        <v>648</v>
      </c>
      <c r="Z608" t="s">
        <v>753</v>
      </c>
      <c r="AA608">
        <v>12</v>
      </c>
      <c r="AB608" t="s">
        <v>1982</v>
      </c>
      <c r="AC608" t="s">
        <v>3787</v>
      </c>
      <c r="AD608" t="s">
        <v>521</v>
      </c>
      <c r="AH608" t="s">
        <v>717</v>
      </c>
      <c r="AL608" t="s">
        <v>513</v>
      </c>
      <c r="AM608" t="s">
        <v>220</v>
      </c>
    </row>
    <row r="609" spans="3:39" x14ac:dyDescent="0.2">
      <c r="C609">
        <v>500000607</v>
      </c>
      <c r="E609" t="str">
        <f t="shared" si="42"/>
        <v>三部  和史(小6)</v>
      </c>
      <c r="F609" t="str">
        <f t="shared" si="44"/>
        <v>ｻﾝﾍﾞ ｶｽﾞｼ</v>
      </c>
      <c r="G609" t="str">
        <f t="shared" si="43"/>
        <v>SANBE Kazushi(10)</v>
      </c>
      <c r="H609">
        <f t="shared" si="45"/>
        <v>1</v>
      </c>
      <c r="I609">
        <v>50</v>
      </c>
      <c r="J609">
        <f>IF(AC609="","500001",VLOOKUP(AC609,[2]shozoku!$A:$B,2,0))</f>
        <v>500091</v>
      </c>
      <c r="K609" t="str">
        <f>IF(AD609="","",VLOOKUP(AD609,[2]種目コード!$A:$B,2,0)&amp;IF(AF609="",""," "&amp;"0"&amp;AE609&amp;AF609&amp;AG609))</f>
        <v>00210</v>
      </c>
      <c r="L609" t="str">
        <f>IF(AH609="","",VLOOKUP(AH609,[2]種目コード!$A:$B,2,0)&amp;IF(AJ609="",""," "&amp;"0"&amp;AI609&amp;AJ609&amp;AK609))</f>
        <v>07310</v>
      </c>
      <c r="O609" t="s">
        <v>3857</v>
      </c>
      <c r="P609" t="s">
        <v>1921</v>
      </c>
      <c r="Q609" t="s">
        <v>2857</v>
      </c>
      <c r="R609" t="s">
        <v>1922</v>
      </c>
      <c r="S609" t="s">
        <v>3858</v>
      </c>
      <c r="T609" t="s">
        <v>1923</v>
      </c>
      <c r="U609" t="s">
        <v>508</v>
      </c>
      <c r="V609" t="s">
        <v>178</v>
      </c>
      <c r="W609" t="s">
        <v>714</v>
      </c>
      <c r="X609" t="s">
        <v>295</v>
      </c>
      <c r="Y609" t="s">
        <v>560</v>
      </c>
      <c r="Z609" t="s">
        <v>753</v>
      </c>
      <c r="AA609">
        <v>11</v>
      </c>
      <c r="AB609" t="s">
        <v>1982</v>
      </c>
      <c r="AC609" t="s">
        <v>3787</v>
      </c>
      <c r="AD609" t="s">
        <v>521</v>
      </c>
      <c r="AH609" t="s">
        <v>717</v>
      </c>
      <c r="AL609" t="s">
        <v>513</v>
      </c>
      <c r="AM609" t="s">
        <v>220</v>
      </c>
    </row>
    <row r="610" spans="3:39" x14ac:dyDescent="0.2">
      <c r="C610">
        <v>500000608</v>
      </c>
      <c r="E610" t="str">
        <f t="shared" si="42"/>
        <v>小川  貴広(小5)</v>
      </c>
      <c r="F610" t="str">
        <f t="shared" si="44"/>
        <v>ｵｶﾞﾜ ﾀｶﾋﾛ</v>
      </c>
      <c r="G610" t="str">
        <f t="shared" si="43"/>
        <v>OGAWA Takahiro(10)</v>
      </c>
      <c r="H610">
        <f t="shared" si="45"/>
        <v>1</v>
      </c>
      <c r="I610">
        <v>50</v>
      </c>
      <c r="J610">
        <f>IF(AC610="","500001",VLOOKUP(AC610,[2]shozoku!$A:$B,2,0))</f>
        <v>500091</v>
      </c>
      <c r="K610" t="str">
        <f>IF(AD610="","",VLOOKUP(AD610,[2]種目コード!$A:$B,2,0)&amp;IF(AF610="",""," "&amp;"0"&amp;AE610&amp;AF610&amp;AG610))</f>
        <v>00210</v>
      </c>
      <c r="L610" t="str">
        <f>IF(AH610="","",VLOOKUP(AH610,[2]種目コード!$A:$B,2,0)&amp;IF(AJ610="",""," "&amp;"0"&amp;AI610&amp;AJ610&amp;AK610))</f>
        <v>07310</v>
      </c>
      <c r="O610" t="s">
        <v>3859</v>
      </c>
      <c r="P610" t="s">
        <v>3860</v>
      </c>
      <c r="Q610" t="s">
        <v>3259</v>
      </c>
      <c r="R610" t="s">
        <v>1158</v>
      </c>
      <c r="S610" t="s">
        <v>3861</v>
      </c>
      <c r="T610" t="s">
        <v>1160</v>
      </c>
      <c r="U610" t="s">
        <v>508</v>
      </c>
      <c r="V610" t="s">
        <v>178</v>
      </c>
      <c r="W610" t="s">
        <v>714</v>
      </c>
      <c r="X610" t="s">
        <v>196</v>
      </c>
      <c r="Y610" t="s">
        <v>648</v>
      </c>
      <c r="Z610" t="s">
        <v>716</v>
      </c>
      <c r="AA610">
        <v>10</v>
      </c>
      <c r="AB610" t="s">
        <v>1982</v>
      </c>
      <c r="AC610" t="s">
        <v>3787</v>
      </c>
      <c r="AD610" t="s">
        <v>521</v>
      </c>
      <c r="AH610" t="s">
        <v>717</v>
      </c>
      <c r="AL610" t="s">
        <v>513</v>
      </c>
      <c r="AM610" t="s">
        <v>522</v>
      </c>
    </row>
    <row r="611" spans="3:39" x14ac:dyDescent="0.2">
      <c r="C611">
        <v>500000609</v>
      </c>
      <c r="E611" t="str">
        <f t="shared" si="42"/>
        <v>木下  蒼一(小5)</v>
      </c>
      <c r="F611" t="str">
        <f t="shared" si="44"/>
        <v>ｷﾉｼﾀ ｿｳｲﾁ</v>
      </c>
      <c r="G611" t="str">
        <f t="shared" si="43"/>
        <v>KINOSHITA Soichi(10)</v>
      </c>
      <c r="H611">
        <f t="shared" si="45"/>
        <v>1</v>
      </c>
      <c r="I611">
        <v>50</v>
      </c>
      <c r="J611">
        <f>IF(AC611="","500001",VLOOKUP(AC611,[2]shozoku!$A:$B,2,0))</f>
        <v>500091</v>
      </c>
      <c r="K611" t="str">
        <f>IF(AD611="","",VLOOKUP(AD611,[2]種目コード!$A:$B,2,0)&amp;IF(AF611="",""," "&amp;"0"&amp;AE611&amp;AF611&amp;AG611))</f>
        <v>00210</v>
      </c>
      <c r="L611" t="str">
        <f>IF(AH611="","",VLOOKUP(AH611,[2]種目コード!$A:$B,2,0)&amp;IF(AJ611="",""," "&amp;"0"&amp;AI611&amp;AJ611&amp;AK611))</f>
        <v>07310</v>
      </c>
      <c r="O611" t="s">
        <v>3862</v>
      </c>
      <c r="P611" t="s">
        <v>3863</v>
      </c>
      <c r="Q611" t="s">
        <v>3864</v>
      </c>
      <c r="R611" t="s">
        <v>3865</v>
      </c>
      <c r="S611" t="s">
        <v>3866</v>
      </c>
      <c r="T611" t="s">
        <v>3867</v>
      </c>
      <c r="U611" t="s">
        <v>508</v>
      </c>
      <c r="V611" t="s">
        <v>178</v>
      </c>
      <c r="W611" t="s">
        <v>714</v>
      </c>
      <c r="X611" t="s">
        <v>791</v>
      </c>
      <c r="Y611" t="s">
        <v>248</v>
      </c>
      <c r="Z611" t="s">
        <v>716</v>
      </c>
      <c r="AA611">
        <v>11</v>
      </c>
      <c r="AB611" t="s">
        <v>1982</v>
      </c>
      <c r="AC611" t="s">
        <v>3787</v>
      </c>
      <c r="AD611" t="s">
        <v>521</v>
      </c>
      <c r="AH611" t="s">
        <v>717</v>
      </c>
      <c r="AL611" t="s">
        <v>513</v>
      </c>
      <c r="AM611" t="s">
        <v>522</v>
      </c>
    </row>
    <row r="612" spans="3:39" x14ac:dyDescent="0.2">
      <c r="C612">
        <v>500000610</v>
      </c>
      <c r="E612" t="str">
        <f t="shared" si="42"/>
        <v>渡部  瑞己(小5)</v>
      </c>
      <c r="F612" t="str">
        <f t="shared" si="44"/>
        <v>ﾜﾀﾍﾞ ﾐｽﾞｷ</v>
      </c>
      <c r="G612" t="str">
        <f t="shared" si="43"/>
        <v>WATABE Mizuki(11)</v>
      </c>
      <c r="H612">
        <f t="shared" si="45"/>
        <v>1</v>
      </c>
      <c r="I612">
        <v>50</v>
      </c>
      <c r="J612">
        <f>IF(AC612="","500001",VLOOKUP(AC612,[2]shozoku!$A:$B,2,0))</f>
        <v>500091</v>
      </c>
      <c r="K612" t="str">
        <f>IF(AD612="","",VLOOKUP(AD612,[2]種目コード!$A:$B,2,0)&amp;IF(AF612="",""," "&amp;"0"&amp;AE612&amp;AF612&amp;AG612))</f>
        <v>00210</v>
      </c>
      <c r="L612" t="str">
        <f>IF(AH612="","",VLOOKUP(AH612,[2]種目コード!$A:$B,2,0)&amp;IF(AJ612="",""," "&amp;"0"&amp;AI612&amp;AJ612&amp;AK612))</f>
        <v>07310</v>
      </c>
      <c r="O612" t="s">
        <v>3868</v>
      </c>
      <c r="P612" t="s">
        <v>3869</v>
      </c>
      <c r="Q612" t="s">
        <v>3870</v>
      </c>
      <c r="R612" t="s">
        <v>2681</v>
      </c>
      <c r="S612" t="s">
        <v>3871</v>
      </c>
      <c r="T612" t="s">
        <v>2683</v>
      </c>
      <c r="U612" t="s">
        <v>508</v>
      </c>
      <c r="V612" t="s">
        <v>178</v>
      </c>
      <c r="W612" t="s">
        <v>509</v>
      </c>
      <c r="X612" t="s">
        <v>295</v>
      </c>
      <c r="Y612" t="s">
        <v>275</v>
      </c>
      <c r="Z612" t="s">
        <v>716</v>
      </c>
      <c r="AA612">
        <v>10</v>
      </c>
      <c r="AB612" t="s">
        <v>1982</v>
      </c>
      <c r="AC612" t="s">
        <v>3787</v>
      </c>
      <c r="AD612" t="s">
        <v>521</v>
      </c>
      <c r="AH612" t="s">
        <v>717</v>
      </c>
      <c r="AL612" t="s">
        <v>513</v>
      </c>
      <c r="AM612" t="s">
        <v>522</v>
      </c>
    </row>
    <row r="613" spans="3:39" x14ac:dyDescent="0.2">
      <c r="C613">
        <v>500000611</v>
      </c>
      <c r="E613" t="str">
        <f t="shared" si="42"/>
        <v>福澤  岳人(小3)</v>
      </c>
      <c r="F613" t="str">
        <f t="shared" si="44"/>
        <v>ﾌｸｻﾞﾜ ｶﾞｸﾄ</v>
      </c>
      <c r="G613" t="str">
        <f t="shared" si="43"/>
        <v>FUKUZAWA Gakuto(13)</v>
      </c>
      <c r="H613">
        <f t="shared" si="45"/>
        <v>1</v>
      </c>
      <c r="I613">
        <v>50</v>
      </c>
      <c r="J613">
        <f>IF(AC613="","500001",VLOOKUP(AC613,[2]shozoku!$A:$B,2,0))</f>
        <v>500091</v>
      </c>
      <c r="K613" t="str">
        <f>IF(AD613="","",VLOOKUP(AD613,[2]種目コード!$A:$B,2,0)&amp;IF(AF613="",""," "&amp;"0"&amp;AE613&amp;AF613&amp;AG613))</f>
        <v>00100</v>
      </c>
      <c r="L613" t="str">
        <f>IF(AH613="","",VLOOKUP(AH613,[2]種目コード!$A:$B,2,0)&amp;IF(AJ613="",""," "&amp;"0"&amp;AI613&amp;AJ613&amp;AK613))</f>
        <v/>
      </c>
      <c r="O613" t="s">
        <v>3872</v>
      </c>
      <c r="P613" t="s">
        <v>3873</v>
      </c>
      <c r="Q613" t="s">
        <v>3874</v>
      </c>
      <c r="R613" t="s">
        <v>3875</v>
      </c>
      <c r="S613" t="s">
        <v>3876</v>
      </c>
      <c r="T613" t="s">
        <v>3877</v>
      </c>
      <c r="U613" t="s">
        <v>508</v>
      </c>
      <c r="V613" t="s">
        <v>178</v>
      </c>
      <c r="W613" t="s">
        <v>541</v>
      </c>
      <c r="X613" t="s">
        <v>295</v>
      </c>
      <c r="Y613" t="s">
        <v>880</v>
      </c>
      <c r="Z613" t="s">
        <v>530</v>
      </c>
      <c r="AA613">
        <v>8</v>
      </c>
      <c r="AB613" t="s">
        <v>1982</v>
      </c>
      <c r="AC613" t="s">
        <v>3787</v>
      </c>
      <c r="AD613" t="s">
        <v>0</v>
      </c>
    </row>
    <row r="614" spans="3:39" x14ac:dyDescent="0.2">
      <c r="C614">
        <v>500000612</v>
      </c>
      <c r="E614" t="str">
        <f t="shared" si="42"/>
        <v>滝口  瑞稀(小3)</v>
      </c>
      <c r="F614" t="str">
        <f t="shared" si="44"/>
        <v>ﾀｷｸﾞﾁ ﾐｽﾞｷ</v>
      </c>
      <c r="G614" t="str">
        <f t="shared" si="43"/>
        <v>TAKIGUCHI Mizuki(13)</v>
      </c>
      <c r="H614">
        <f t="shared" si="45"/>
        <v>1</v>
      </c>
      <c r="I614">
        <v>50</v>
      </c>
      <c r="J614">
        <f>IF(AC614="","500001",VLOOKUP(AC614,[2]shozoku!$A:$B,2,0))</f>
        <v>500091</v>
      </c>
      <c r="K614" t="str">
        <f>IF(AD614="","",VLOOKUP(AD614,[2]種目コード!$A:$B,2,0)&amp;IF(AF614="",""," "&amp;"0"&amp;AE614&amp;AF614&amp;AG614))</f>
        <v>00100</v>
      </c>
      <c r="L614" t="str">
        <f>IF(AH614="","",VLOOKUP(AH614,[2]種目コード!$A:$B,2,0)&amp;IF(AJ614="",""," "&amp;"0"&amp;AI614&amp;AJ614&amp;AK614))</f>
        <v/>
      </c>
      <c r="O614" t="s">
        <v>3878</v>
      </c>
      <c r="P614" t="s">
        <v>3879</v>
      </c>
      <c r="Q614" t="s">
        <v>3880</v>
      </c>
      <c r="R614" t="s">
        <v>2681</v>
      </c>
      <c r="S614" t="s">
        <v>3881</v>
      </c>
      <c r="T614" t="s">
        <v>2683</v>
      </c>
      <c r="U614" t="s">
        <v>508</v>
      </c>
      <c r="V614" t="s">
        <v>178</v>
      </c>
      <c r="W614" t="s">
        <v>541</v>
      </c>
      <c r="X614" t="s">
        <v>303</v>
      </c>
      <c r="Y614" t="s">
        <v>655</v>
      </c>
      <c r="Z614" t="s">
        <v>530</v>
      </c>
      <c r="AA614">
        <v>8</v>
      </c>
      <c r="AB614" t="s">
        <v>1982</v>
      </c>
      <c r="AC614" t="s">
        <v>3787</v>
      </c>
      <c r="AD614" t="s">
        <v>0</v>
      </c>
    </row>
    <row r="615" spans="3:39" x14ac:dyDescent="0.2">
      <c r="C615">
        <v>500000613</v>
      </c>
      <c r="E615" t="str">
        <f t="shared" si="42"/>
        <v>八本  凛(小3)</v>
      </c>
      <c r="F615" t="str">
        <f t="shared" si="44"/>
        <v>ﾔﾓﾄ ﾘﾝ</v>
      </c>
      <c r="G615" t="str">
        <f t="shared" si="43"/>
        <v>YAMOTO Rin(12)</v>
      </c>
      <c r="H615">
        <f t="shared" si="45"/>
        <v>1</v>
      </c>
      <c r="I615">
        <v>50</v>
      </c>
      <c r="J615">
        <f>IF(AC615="","500001",VLOOKUP(AC615,[2]shozoku!$A:$B,2,0))</f>
        <v>500092</v>
      </c>
      <c r="K615" t="str">
        <f>IF(AD615="","",VLOOKUP(AD615,[2]種目コード!$A:$B,2,0)&amp;IF(AF615="",""," "&amp;"0"&amp;AE615&amp;AF615&amp;AG615))</f>
        <v>00100 0001100</v>
      </c>
      <c r="L615" t="str">
        <f>IF(AH615="","",VLOOKUP(AH615,[2]種目コード!$A:$B,2,0)&amp;IF(AJ615="",""," "&amp;"0"&amp;AI615&amp;AJ615&amp;AK615))</f>
        <v/>
      </c>
      <c r="O615" t="s">
        <v>2781</v>
      </c>
      <c r="P615" t="s">
        <v>2259</v>
      </c>
      <c r="Q615" t="s">
        <v>2783</v>
      </c>
      <c r="R615" t="s">
        <v>2261</v>
      </c>
      <c r="S615" t="s">
        <v>2785</v>
      </c>
      <c r="T615" t="s">
        <v>2263</v>
      </c>
      <c r="U615" t="s">
        <v>508</v>
      </c>
      <c r="V615" t="s">
        <v>178</v>
      </c>
      <c r="W615" t="s">
        <v>529</v>
      </c>
      <c r="X615" t="s">
        <v>322</v>
      </c>
      <c r="Y615" t="s">
        <v>537</v>
      </c>
      <c r="Z615" t="s">
        <v>530</v>
      </c>
      <c r="AA615">
        <v>9</v>
      </c>
      <c r="AB615" t="s">
        <v>1982</v>
      </c>
      <c r="AC615" t="s">
        <v>3882</v>
      </c>
      <c r="AD615" t="s">
        <v>0</v>
      </c>
      <c r="AE615" s="39" t="s">
        <v>210</v>
      </c>
      <c r="AF615" t="s">
        <v>196</v>
      </c>
      <c r="AG615" t="s">
        <v>187</v>
      </c>
    </row>
    <row r="616" spans="3:39" x14ac:dyDescent="0.2">
      <c r="C616">
        <v>500000614</v>
      </c>
      <c r="E616" t="str">
        <f t="shared" si="42"/>
        <v>八本  幸多(小1)</v>
      </c>
      <c r="F616" t="str">
        <f t="shared" si="44"/>
        <v>ﾔﾓﾄ ｺｳﾀ</v>
      </c>
      <c r="G616" t="str">
        <f t="shared" si="43"/>
        <v>YAMOTO Kouta(14)</v>
      </c>
      <c r="H616">
        <f t="shared" si="45"/>
        <v>1</v>
      </c>
      <c r="I616">
        <v>50</v>
      </c>
      <c r="J616">
        <f>IF(AC616="","500001",VLOOKUP(AC616,[2]shozoku!$A:$B,2,0))</f>
        <v>500092</v>
      </c>
      <c r="K616" t="str">
        <f>IF(AD616="","",VLOOKUP(AD616,[2]種目コード!$A:$B,2,0)&amp;IF(AF616="",""," "&amp;"0"&amp;AE616&amp;AF616&amp;AG616))</f>
        <v>00100 0001200</v>
      </c>
      <c r="L616" t="str">
        <f>IF(AH616="","",VLOOKUP(AH616,[2]種目コード!$A:$B,2,0)&amp;IF(AJ616="",""," "&amp;"0"&amp;AI616&amp;AJ616&amp;AK616))</f>
        <v/>
      </c>
      <c r="O616" t="s">
        <v>2781</v>
      </c>
      <c r="P616" t="s">
        <v>3883</v>
      </c>
      <c r="Q616" t="s">
        <v>2783</v>
      </c>
      <c r="R616" t="s">
        <v>1024</v>
      </c>
      <c r="S616" t="s">
        <v>2785</v>
      </c>
      <c r="T616" t="s">
        <v>3884</v>
      </c>
      <c r="U616" t="s">
        <v>508</v>
      </c>
      <c r="V616" t="s">
        <v>178</v>
      </c>
      <c r="W616" t="s">
        <v>558</v>
      </c>
      <c r="X616" t="s">
        <v>520</v>
      </c>
      <c r="Y616" t="s">
        <v>311</v>
      </c>
      <c r="Z616" t="s">
        <v>561</v>
      </c>
      <c r="AA616">
        <v>7</v>
      </c>
      <c r="AB616" t="s">
        <v>1982</v>
      </c>
      <c r="AC616" t="s">
        <v>3882</v>
      </c>
      <c r="AD616" t="s">
        <v>0</v>
      </c>
      <c r="AE616" s="39" t="s">
        <v>210</v>
      </c>
      <c r="AF616" t="s">
        <v>181</v>
      </c>
      <c r="AG616" t="s">
        <v>187</v>
      </c>
    </row>
    <row r="617" spans="3:39" x14ac:dyDescent="0.2">
      <c r="C617">
        <v>500000615</v>
      </c>
      <c r="E617" t="str">
        <f t="shared" si="42"/>
        <v>辻  蒼真(中2)</v>
      </c>
      <c r="F617" t="str">
        <f t="shared" si="44"/>
        <v>ﾂｼﾞ ｿｳﾏ</v>
      </c>
      <c r="G617" t="str">
        <f t="shared" si="43"/>
        <v>TUJI Souma(07)</v>
      </c>
      <c r="H617">
        <f t="shared" si="45"/>
        <v>1</v>
      </c>
      <c r="I617">
        <v>50</v>
      </c>
      <c r="J617">
        <f>IF(AC617="","500001",VLOOKUP(AC617,[2]shozoku!$A:$B,2,0))</f>
        <v>500093</v>
      </c>
      <c r="K617" t="str">
        <f>IF(AD617="","",VLOOKUP(AD617,[2]種目コード!$A:$B,2,0)&amp;IF(AF617="",""," "&amp;"0"&amp;AE617&amp;AF617&amp;AG617))</f>
        <v>00240 0001350</v>
      </c>
      <c r="L617" t="str">
        <f>IF(AH617="","",VLOOKUP(AH617,[2]種目コード!$A:$B,2,0)&amp;IF(AJ617="",""," "&amp;"0"&amp;AI617&amp;AJ617&amp;AK617))</f>
        <v/>
      </c>
      <c r="O617" t="s">
        <v>872</v>
      </c>
      <c r="P617" t="s">
        <v>3885</v>
      </c>
      <c r="Q617" t="s">
        <v>874</v>
      </c>
      <c r="R617" t="s">
        <v>3722</v>
      </c>
      <c r="S617" t="s">
        <v>3886</v>
      </c>
      <c r="T617" t="s">
        <v>3887</v>
      </c>
      <c r="U617" t="s">
        <v>3888</v>
      </c>
      <c r="V617" t="s">
        <v>178</v>
      </c>
      <c r="W617" t="s">
        <v>496</v>
      </c>
      <c r="X617" t="s">
        <v>520</v>
      </c>
      <c r="Y617" t="s">
        <v>598</v>
      </c>
      <c r="Z617" t="s">
        <v>355</v>
      </c>
      <c r="AA617">
        <v>14</v>
      </c>
      <c r="AB617" t="s">
        <v>1982</v>
      </c>
      <c r="AC617" t="s">
        <v>3889</v>
      </c>
      <c r="AD617" t="s">
        <v>2</v>
      </c>
      <c r="AE617" s="39" t="s">
        <v>210</v>
      </c>
      <c r="AF617" t="s">
        <v>497</v>
      </c>
      <c r="AG617" t="s">
        <v>1068</v>
      </c>
    </row>
    <row r="618" spans="3:39" x14ac:dyDescent="0.2">
      <c r="C618">
        <v>500000616</v>
      </c>
      <c r="E618" t="str">
        <f t="shared" si="42"/>
        <v>秋山  啓仁(中2)</v>
      </c>
      <c r="F618" t="str">
        <f t="shared" si="44"/>
        <v>ｱｷﾔﾏ ｹｲﾄ</v>
      </c>
      <c r="G618" t="str">
        <f t="shared" si="43"/>
        <v>AKIYAMA Keito(08)</v>
      </c>
      <c r="H618">
        <f t="shared" si="45"/>
        <v>1</v>
      </c>
      <c r="I618">
        <v>50</v>
      </c>
      <c r="J618">
        <f>IF(AC618="","500001",VLOOKUP(AC618,[2]shozoku!$A:$B,2,0))</f>
        <v>500093</v>
      </c>
      <c r="K618" t="str">
        <f>IF(AD618="","",VLOOKUP(AD618,[2]種目コード!$A:$B,2,0)&amp;IF(AF618="",""," "&amp;"0"&amp;AE618&amp;AF618&amp;AG618))</f>
        <v>00240 0001315</v>
      </c>
      <c r="L618" t="str">
        <f>IF(AH618="","",VLOOKUP(AH618,[2]種目コード!$A:$B,2,0)&amp;IF(AJ618="",""," "&amp;"0"&amp;AI618&amp;AJ618&amp;AK618))</f>
        <v/>
      </c>
      <c r="O618" t="s">
        <v>3890</v>
      </c>
      <c r="P618" t="s">
        <v>3891</v>
      </c>
      <c r="Q618" t="s">
        <v>816</v>
      </c>
      <c r="R618" t="s">
        <v>3892</v>
      </c>
      <c r="S618" t="s">
        <v>818</v>
      </c>
      <c r="T618" t="s">
        <v>3893</v>
      </c>
      <c r="U618" t="s">
        <v>3894</v>
      </c>
      <c r="V618" t="s">
        <v>178</v>
      </c>
      <c r="W618" t="s">
        <v>584</v>
      </c>
      <c r="X618" t="s">
        <v>220</v>
      </c>
      <c r="Y618" t="s">
        <v>559</v>
      </c>
      <c r="Z618" t="s">
        <v>355</v>
      </c>
      <c r="AA618">
        <v>13</v>
      </c>
      <c r="AB618" t="s">
        <v>1982</v>
      </c>
      <c r="AC618" t="s">
        <v>3889</v>
      </c>
      <c r="AD618" t="s">
        <v>2</v>
      </c>
      <c r="AE618" s="39" t="s">
        <v>210</v>
      </c>
      <c r="AF618" t="s">
        <v>497</v>
      </c>
      <c r="AG618" t="s">
        <v>560</v>
      </c>
    </row>
    <row r="619" spans="3:39" x14ac:dyDescent="0.2">
      <c r="C619">
        <v>500000617</v>
      </c>
      <c r="E619" t="str">
        <f t="shared" si="42"/>
        <v>大久保  洸人(中2)</v>
      </c>
      <c r="F619" t="str">
        <f t="shared" si="44"/>
        <v>ｵｵｸﾎﾞ ﾋﾛﾄ</v>
      </c>
      <c r="G619" t="str">
        <f t="shared" si="43"/>
        <v>OKUBO Hiroto(07)</v>
      </c>
      <c r="H619">
        <f t="shared" si="45"/>
        <v>1</v>
      </c>
      <c r="I619">
        <v>50</v>
      </c>
      <c r="J619">
        <f>IF(AC619="","500001",VLOOKUP(AC619,[2]shozoku!$A:$B,2,0))</f>
        <v>500093</v>
      </c>
      <c r="K619" t="str">
        <f>IF(AD619="","",VLOOKUP(AD619,[2]種目コード!$A:$B,2,0)&amp;IF(AF619="",""," "&amp;"0"&amp;AE619&amp;AF619&amp;AG619))</f>
        <v>00240 0001370</v>
      </c>
      <c r="L619" t="str">
        <f>IF(AH619="","",VLOOKUP(AH619,[2]種目コード!$A:$B,2,0)&amp;IF(AJ619="",""," "&amp;"0"&amp;AI619&amp;AJ619&amp;AK619))</f>
        <v/>
      </c>
      <c r="O619" t="s">
        <v>3895</v>
      </c>
      <c r="P619" t="s">
        <v>3896</v>
      </c>
      <c r="Q619" t="s">
        <v>1774</v>
      </c>
      <c r="R619" t="s">
        <v>3897</v>
      </c>
      <c r="S619" t="s">
        <v>1776</v>
      </c>
      <c r="T619" t="s">
        <v>3898</v>
      </c>
      <c r="U619" t="s">
        <v>3899</v>
      </c>
      <c r="V619" t="s">
        <v>178</v>
      </c>
      <c r="W619" t="s">
        <v>496</v>
      </c>
      <c r="X619" t="s">
        <v>322</v>
      </c>
      <c r="Y619" t="s">
        <v>181</v>
      </c>
      <c r="Z619" t="s">
        <v>355</v>
      </c>
      <c r="AA619">
        <v>14</v>
      </c>
      <c r="AB619" t="s">
        <v>1982</v>
      </c>
      <c r="AC619" t="s">
        <v>3889</v>
      </c>
      <c r="AD619" t="s">
        <v>2</v>
      </c>
      <c r="AE619" s="39" t="s">
        <v>210</v>
      </c>
      <c r="AF619" t="s">
        <v>497</v>
      </c>
      <c r="AG619" t="s">
        <v>871</v>
      </c>
    </row>
    <row r="620" spans="3:39" x14ac:dyDescent="0.2">
      <c r="C620">
        <v>500000618</v>
      </c>
      <c r="E620" t="str">
        <f t="shared" si="42"/>
        <v>渡邉  悠世(中2)</v>
      </c>
      <c r="F620" t="str">
        <f t="shared" si="44"/>
        <v>ﾜﾀﾅﾍﾞ ﾕｳｾｲ</v>
      </c>
      <c r="G620" t="str">
        <f t="shared" si="43"/>
        <v>WATANABE Yusei(07)</v>
      </c>
      <c r="H620">
        <f t="shared" si="45"/>
        <v>1</v>
      </c>
      <c r="I620">
        <v>50</v>
      </c>
      <c r="J620">
        <f>IF(AC620="","500001",VLOOKUP(AC620,[2]shozoku!$A:$B,2,0))</f>
        <v>500093</v>
      </c>
      <c r="K620" t="str">
        <f>IF(AD620="","",VLOOKUP(AD620,[2]種目コード!$A:$B,2,0)&amp;IF(AF620="",""," "&amp;"0"&amp;AE620&amp;AF620&amp;AG620))</f>
        <v>00240 0001390</v>
      </c>
      <c r="L620" t="str">
        <f>IF(AH620="","",VLOOKUP(AH620,[2]種目コード!$A:$B,2,0)&amp;IF(AJ620="",""," "&amp;"0"&amp;AI620&amp;AJ620&amp;AK620))</f>
        <v/>
      </c>
      <c r="O620" t="s">
        <v>3900</v>
      </c>
      <c r="P620" t="s">
        <v>3901</v>
      </c>
      <c r="Q620" t="s">
        <v>525</v>
      </c>
      <c r="R620" t="s">
        <v>2617</v>
      </c>
      <c r="S620" t="s">
        <v>1863</v>
      </c>
      <c r="T620" t="s">
        <v>2619</v>
      </c>
      <c r="U620" t="s">
        <v>3902</v>
      </c>
      <c r="V620" t="s">
        <v>178</v>
      </c>
      <c r="W620" t="s">
        <v>496</v>
      </c>
      <c r="X620" t="s">
        <v>715</v>
      </c>
      <c r="Y620" t="s">
        <v>522</v>
      </c>
      <c r="Z620" t="s">
        <v>355</v>
      </c>
      <c r="AA620">
        <v>14</v>
      </c>
      <c r="AB620" t="s">
        <v>1982</v>
      </c>
      <c r="AC620" t="s">
        <v>3889</v>
      </c>
      <c r="AD620" t="s">
        <v>2</v>
      </c>
      <c r="AE620" s="39" t="s">
        <v>210</v>
      </c>
      <c r="AF620" t="s">
        <v>497</v>
      </c>
      <c r="AG620" t="s">
        <v>985</v>
      </c>
    </row>
    <row r="621" spans="3:39" x14ac:dyDescent="0.2">
      <c r="C621">
        <v>500000619</v>
      </c>
      <c r="E621" t="str">
        <f t="shared" si="42"/>
        <v>中村  日樹(中2)</v>
      </c>
      <c r="F621" t="str">
        <f t="shared" si="44"/>
        <v>ﾅｶﾑﾗ ﾋﾉｷ</v>
      </c>
      <c r="G621" t="str">
        <f t="shared" si="43"/>
        <v>NAKAMURA Hinoki(07)</v>
      </c>
      <c r="H621">
        <f t="shared" si="45"/>
        <v>1</v>
      </c>
      <c r="I621">
        <v>50</v>
      </c>
      <c r="J621">
        <f>IF(AC621="","500001",VLOOKUP(AC621,[2]shozoku!$A:$B,2,0))</f>
        <v>500093</v>
      </c>
      <c r="K621" t="str">
        <f>IF(AD621="","",VLOOKUP(AD621,[2]種目コード!$A:$B,2,0)&amp;IF(AF621="",""," "&amp;"0"&amp;AE621&amp;AF621&amp;AG621))</f>
        <v>00840 0051500</v>
      </c>
      <c r="L621" t="str">
        <f>IF(AH621="","",VLOOKUP(AH621,[2]種目コード!$A:$B,2,0)&amp;IF(AJ621="",""," "&amp;"0"&amp;AI621&amp;AJ621&amp;AK621))</f>
        <v/>
      </c>
      <c r="O621" t="s">
        <v>3903</v>
      </c>
      <c r="P621" t="s">
        <v>3904</v>
      </c>
      <c r="Q621" t="s">
        <v>1327</v>
      </c>
      <c r="R621" t="s">
        <v>3905</v>
      </c>
      <c r="S621" t="s">
        <v>1329</v>
      </c>
      <c r="T621" t="s">
        <v>3906</v>
      </c>
      <c r="U621" t="s">
        <v>3907</v>
      </c>
      <c r="V621" t="s">
        <v>178</v>
      </c>
      <c r="W621" t="s">
        <v>496</v>
      </c>
      <c r="X621" t="s">
        <v>322</v>
      </c>
      <c r="Y621" t="s">
        <v>648</v>
      </c>
      <c r="Z621" t="s">
        <v>355</v>
      </c>
      <c r="AA621">
        <v>13</v>
      </c>
      <c r="AB621" t="s">
        <v>1982</v>
      </c>
      <c r="AC621" t="s">
        <v>3889</v>
      </c>
      <c r="AD621" t="s">
        <v>364</v>
      </c>
      <c r="AE621" t="s">
        <v>880</v>
      </c>
      <c r="AF621" t="s">
        <v>560</v>
      </c>
      <c r="AG621" t="s">
        <v>187</v>
      </c>
    </row>
    <row r="622" spans="3:39" x14ac:dyDescent="0.2">
      <c r="C622">
        <v>500000620</v>
      </c>
      <c r="E622" t="str">
        <f t="shared" si="42"/>
        <v>大山  哲平(中2)</v>
      </c>
      <c r="F622" t="str">
        <f t="shared" si="44"/>
        <v>ｵｵﾔﾏ ﾃｯﾍﾟｲ</v>
      </c>
      <c r="G622" t="str">
        <f t="shared" si="43"/>
        <v>OYAMA Teppei(07)</v>
      </c>
      <c r="H622">
        <f t="shared" si="45"/>
        <v>1</v>
      </c>
      <c r="I622">
        <v>50</v>
      </c>
      <c r="J622">
        <f>IF(AC622="","500001",VLOOKUP(AC622,[2]shozoku!$A:$B,2,0))</f>
        <v>500093</v>
      </c>
      <c r="K622" t="str">
        <f>IF(AD622="","",VLOOKUP(AD622,[2]種目コード!$A:$B,2,0)&amp;IF(AF622="",""," "&amp;"0"&amp;AE622&amp;AF622&amp;AG622))</f>
        <v>00840 0051000</v>
      </c>
      <c r="L622" t="str">
        <f>IF(AH622="","",VLOOKUP(AH622,[2]種目コード!$A:$B,2,0)&amp;IF(AJ622="",""," "&amp;"0"&amp;AI622&amp;AJ622&amp;AK622))</f>
        <v/>
      </c>
      <c r="O622" t="s">
        <v>3908</v>
      </c>
      <c r="P622" t="s">
        <v>3909</v>
      </c>
      <c r="Q622" t="s">
        <v>3910</v>
      </c>
      <c r="R622" t="s">
        <v>3911</v>
      </c>
      <c r="S622" t="s">
        <v>3912</v>
      </c>
      <c r="T622" t="s">
        <v>3913</v>
      </c>
      <c r="U622" t="s">
        <v>3914</v>
      </c>
      <c r="V622" t="s">
        <v>178</v>
      </c>
      <c r="W622" t="s">
        <v>496</v>
      </c>
      <c r="X622" t="s">
        <v>196</v>
      </c>
      <c r="Y622" t="s">
        <v>220</v>
      </c>
      <c r="Z622" t="s">
        <v>355</v>
      </c>
      <c r="AA622">
        <v>13</v>
      </c>
      <c r="AB622" t="s">
        <v>1982</v>
      </c>
      <c r="AC622" t="s">
        <v>3889</v>
      </c>
      <c r="AD622" t="s">
        <v>364</v>
      </c>
      <c r="AE622" t="s">
        <v>880</v>
      </c>
      <c r="AF622" t="s">
        <v>322</v>
      </c>
      <c r="AG622" t="s">
        <v>187</v>
      </c>
    </row>
    <row r="623" spans="3:39" x14ac:dyDescent="0.2">
      <c r="C623">
        <v>500000621</v>
      </c>
      <c r="E623" t="str">
        <f t="shared" si="42"/>
        <v>並木  侶來(中2)</v>
      </c>
      <c r="F623" t="str">
        <f t="shared" si="44"/>
        <v>ﾅﾐｷ ﾘｸ</v>
      </c>
      <c r="G623" t="str">
        <f t="shared" si="43"/>
        <v>ANAMIKI Riku(07)</v>
      </c>
      <c r="H623">
        <f t="shared" si="45"/>
        <v>1</v>
      </c>
      <c r="I623">
        <v>50</v>
      </c>
      <c r="J623">
        <f>IF(AC623="","500001",VLOOKUP(AC623,[2]shozoku!$A:$B,2,0))</f>
        <v>500093</v>
      </c>
      <c r="K623" t="str">
        <f>IF(AD623="","",VLOOKUP(AD623,[2]種目コード!$A:$B,2,0)&amp;IF(AF623="",""," "&amp;"0"&amp;AE623&amp;AF623&amp;AG623))</f>
        <v>00840 0051500</v>
      </c>
      <c r="L623" t="str">
        <f>IF(AH623="","",VLOOKUP(AH623,[2]種目コード!$A:$B,2,0)&amp;IF(AJ623="",""," "&amp;"0"&amp;AI623&amp;AJ623&amp;AK623))</f>
        <v/>
      </c>
      <c r="O623" t="s">
        <v>3915</v>
      </c>
      <c r="P623" t="s">
        <v>3916</v>
      </c>
      <c r="Q623" t="s">
        <v>3917</v>
      </c>
      <c r="R623" t="s">
        <v>3231</v>
      </c>
      <c r="S623" t="s">
        <v>3918</v>
      </c>
      <c r="T623" t="s">
        <v>3919</v>
      </c>
      <c r="U623" t="s">
        <v>3920</v>
      </c>
      <c r="V623" t="s">
        <v>178</v>
      </c>
      <c r="W623" t="s">
        <v>496</v>
      </c>
      <c r="X623" t="s">
        <v>196</v>
      </c>
      <c r="Y623" t="s">
        <v>285</v>
      </c>
      <c r="Z623" t="s">
        <v>355</v>
      </c>
      <c r="AA623">
        <v>13</v>
      </c>
      <c r="AB623" t="s">
        <v>1982</v>
      </c>
      <c r="AC623" t="s">
        <v>3889</v>
      </c>
      <c r="AD623" t="s">
        <v>364</v>
      </c>
      <c r="AE623" t="s">
        <v>880</v>
      </c>
      <c r="AF623" t="s">
        <v>560</v>
      </c>
      <c r="AG623" t="s">
        <v>187</v>
      </c>
    </row>
    <row r="624" spans="3:39" x14ac:dyDescent="0.2">
      <c r="C624">
        <v>500000622</v>
      </c>
      <c r="E624" t="str">
        <f t="shared" si="42"/>
        <v>井上  裕太(中1)</v>
      </c>
      <c r="F624" t="str">
        <f t="shared" si="44"/>
        <v>ｲﾉｳｴ ﾕｳﾀ</v>
      </c>
      <c r="G624" t="str">
        <f t="shared" si="43"/>
        <v>INOUE Yuta(09)</v>
      </c>
      <c r="H624">
        <f t="shared" si="45"/>
        <v>1</v>
      </c>
      <c r="I624">
        <v>50</v>
      </c>
      <c r="J624">
        <f>IF(AC624="","500001",VLOOKUP(AC624,[2]shozoku!$A:$B,2,0))</f>
        <v>500093</v>
      </c>
      <c r="K624" t="str">
        <f>IF(AD624="","",VLOOKUP(AD624,[2]種目コード!$A:$B,2,0)&amp;IF(AF624="",""," "&amp;"0"&amp;AE624&amp;AF624&amp;AG624))</f>
        <v>00230 0001270</v>
      </c>
      <c r="L624" t="str">
        <f>IF(AH624="","",VLOOKUP(AH624,[2]種目コード!$A:$B,2,0)&amp;IF(AJ624="",""," "&amp;"0"&amp;AI624&amp;AJ624&amp;AK624))</f>
        <v>00320 0002680</v>
      </c>
      <c r="O624" t="s">
        <v>3921</v>
      </c>
      <c r="P624" t="s">
        <v>3922</v>
      </c>
      <c r="Q624" t="s">
        <v>742</v>
      </c>
      <c r="R624" t="s">
        <v>360</v>
      </c>
      <c r="S624" t="s">
        <v>3923</v>
      </c>
      <c r="T624" t="s">
        <v>362</v>
      </c>
      <c r="U624" t="s">
        <v>3924</v>
      </c>
      <c r="V624" t="s">
        <v>178</v>
      </c>
      <c r="W624" t="s">
        <v>573</v>
      </c>
      <c r="X624" t="s">
        <v>220</v>
      </c>
      <c r="Y624" t="s">
        <v>180</v>
      </c>
      <c r="Z624" t="s">
        <v>402</v>
      </c>
      <c r="AA624">
        <v>12</v>
      </c>
      <c r="AB624" t="s">
        <v>1982</v>
      </c>
      <c r="AC624" t="s">
        <v>3889</v>
      </c>
      <c r="AD624" t="s">
        <v>1</v>
      </c>
      <c r="AE624" s="39" t="s">
        <v>210</v>
      </c>
      <c r="AF624" t="s">
        <v>181</v>
      </c>
      <c r="AG624" t="s">
        <v>871</v>
      </c>
      <c r="AH624" t="s">
        <v>380</v>
      </c>
      <c r="AI624" t="s">
        <v>187</v>
      </c>
      <c r="AJ624" t="s">
        <v>248</v>
      </c>
      <c r="AK624" t="s">
        <v>980</v>
      </c>
    </row>
    <row r="625" spans="3:41" x14ac:dyDescent="0.2">
      <c r="C625">
        <v>500000623</v>
      </c>
      <c r="E625" t="str">
        <f t="shared" si="42"/>
        <v>新村  奏磨(中1)</v>
      </c>
      <c r="F625" t="str">
        <f t="shared" si="44"/>
        <v>ﾆｲﾑﾗ ｿｳﾏ</v>
      </c>
      <c r="G625" t="str">
        <f t="shared" si="43"/>
        <v>NIMURA Souma(09)</v>
      </c>
      <c r="H625">
        <f t="shared" si="45"/>
        <v>1</v>
      </c>
      <c r="I625">
        <v>50</v>
      </c>
      <c r="J625">
        <f>IF(AC625="","500001",VLOOKUP(AC625,[2]shozoku!$A:$B,2,0))</f>
        <v>500093</v>
      </c>
      <c r="K625" t="str">
        <f>IF(AD625="","",VLOOKUP(AD625,[2]種目コード!$A:$B,2,0)&amp;IF(AF625="",""," "&amp;"0"&amp;AE625&amp;AF625&amp;AG625))</f>
        <v>00830 0060000</v>
      </c>
      <c r="L625" t="str">
        <f>IF(AH625="","",VLOOKUP(AH625,[2]種目コード!$A:$B,2,0)&amp;IF(AJ625="",""," "&amp;"0"&amp;AI625&amp;AJ625&amp;AK625))</f>
        <v/>
      </c>
      <c r="O625" t="s">
        <v>3925</v>
      </c>
      <c r="P625" t="s">
        <v>3926</v>
      </c>
      <c r="Q625" t="s">
        <v>3927</v>
      </c>
      <c r="R625" t="s">
        <v>3722</v>
      </c>
      <c r="S625" t="s">
        <v>3928</v>
      </c>
      <c r="T625" t="s">
        <v>3887</v>
      </c>
      <c r="U625" t="s">
        <v>3929</v>
      </c>
      <c r="V625" t="s">
        <v>178</v>
      </c>
      <c r="W625" t="s">
        <v>573</v>
      </c>
      <c r="X625" t="s">
        <v>220</v>
      </c>
      <c r="Y625" t="s">
        <v>655</v>
      </c>
      <c r="Z625" t="s">
        <v>402</v>
      </c>
      <c r="AA625">
        <v>12</v>
      </c>
      <c r="AB625" t="s">
        <v>1982</v>
      </c>
      <c r="AC625" t="s">
        <v>3889</v>
      </c>
      <c r="AD625" t="s">
        <v>586</v>
      </c>
      <c r="AE625" t="s">
        <v>284</v>
      </c>
      <c r="AF625" t="s">
        <v>187</v>
      </c>
      <c r="AG625" t="s">
        <v>187</v>
      </c>
    </row>
    <row r="626" spans="3:41" x14ac:dyDescent="0.2">
      <c r="C626">
        <v>500000624</v>
      </c>
      <c r="E626" t="str">
        <f t="shared" si="42"/>
        <v>原口  子龍(中1)</v>
      </c>
      <c r="F626" t="str">
        <f t="shared" si="44"/>
        <v>ﾊﾗｸﾞﾁ ｼﾘｭｳ</v>
      </c>
      <c r="G626" t="str">
        <f t="shared" si="43"/>
        <v>HARAGUCHI Siryu(08)</v>
      </c>
      <c r="H626">
        <f t="shared" si="45"/>
        <v>1</v>
      </c>
      <c r="I626">
        <v>50</v>
      </c>
      <c r="J626">
        <f>IF(AC626="","500001",VLOOKUP(AC626,[2]shozoku!$A:$B,2,0))</f>
        <v>500093</v>
      </c>
      <c r="K626" t="str">
        <f>IF(AD626="","",VLOOKUP(AD626,[2]種目コード!$A:$B,2,0)&amp;IF(AF626="",""," "&amp;"0"&amp;AE626&amp;AF626&amp;AG626))</f>
        <v>00830 0061000</v>
      </c>
      <c r="L626" t="str">
        <f>IF(AH626="","",VLOOKUP(AH626,[2]種目コード!$A:$B,2,0)&amp;IF(AJ626="",""," "&amp;"0"&amp;AI626&amp;AJ626&amp;AK626))</f>
        <v/>
      </c>
      <c r="O626" t="s">
        <v>3930</v>
      </c>
      <c r="P626" t="s">
        <v>3931</v>
      </c>
      <c r="Q626" t="s">
        <v>3932</v>
      </c>
      <c r="R626" t="s">
        <v>3933</v>
      </c>
      <c r="S626" t="s">
        <v>3934</v>
      </c>
      <c r="T626" t="s">
        <v>3935</v>
      </c>
      <c r="U626" t="s">
        <v>3936</v>
      </c>
      <c r="V626" t="s">
        <v>178</v>
      </c>
      <c r="W626" t="s">
        <v>584</v>
      </c>
      <c r="X626" t="s">
        <v>322</v>
      </c>
      <c r="Y626" t="s">
        <v>715</v>
      </c>
      <c r="Z626" t="s">
        <v>402</v>
      </c>
      <c r="AA626">
        <v>13</v>
      </c>
      <c r="AB626" t="s">
        <v>1982</v>
      </c>
      <c r="AC626" t="s">
        <v>3889</v>
      </c>
      <c r="AD626" t="s">
        <v>586</v>
      </c>
      <c r="AE626" t="s">
        <v>284</v>
      </c>
      <c r="AF626" t="s">
        <v>322</v>
      </c>
      <c r="AG626" t="s">
        <v>187</v>
      </c>
    </row>
    <row r="627" spans="3:41" x14ac:dyDescent="0.2">
      <c r="C627">
        <v>500000625</v>
      </c>
      <c r="E627" t="str">
        <f t="shared" si="42"/>
        <v>岩澤  賢汰(中1)</v>
      </c>
      <c r="F627" t="str">
        <f t="shared" si="44"/>
        <v>ｲﾜｻﾜ ｹﾝﾀ</v>
      </c>
      <c r="G627" t="str">
        <f t="shared" si="43"/>
        <v>IWASAWA Kenta(08)</v>
      </c>
      <c r="H627">
        <f t="shared" si="45"/>
        <v>1</v>
      </c>
      <c r="I627">
        <v>50</v>
      </c>
      <c r="J627">
        <f>IF(AC627="","500001",VLOOKUP(AC627,[2]shozoku!$A:$B,2,0))</f>
        <v>500093</v>
      </c>
      <c r="K627" t="str">
        <f>IF(AD627="","",VLOOKUP(AD627,[2]種目コード!$A:$B,2,0)&amp;IF(AF627="",""," "&amp;"0"&amp;AE627&amp;AF627&amp;AG627))</f>
        <v>00230 0001320</v>
      </c>
      <c r="L627" t="str">
        <f>IF(AH627="","",VLOOKUP(AH627,[2]種目コード!$A:$B,2,0)&amp;IF(AJ627="",""," "&amp;"0"&amp;AI627&amp;AJ627&amp;AK627))</f>
        <v/>
      </c>
      <c r="O627" t="s">
        <v>3937</v>
      </c>
      <c r="P627" t="s">
        <v>3938</v>
      </c>
      <c r="Q627" t="s">
        <v>3939</v>
      </c>
      <c r="R627" t="s">
        <v>3940</v>
      </c>
      <c r="S627" t="s">
        <v>3941</v>
      </c>
      <c r="T627" t="s">
        <v>3942</v>
      </c>
      <c r="U627" t="s">
        <v>3943</v>
      </c>
      <c r="V627" t="s">
        <v>178</v>
      </c>
      <c r="W627" t="s">
        <v>584</v>
      </c>
      <c r="X627" t="s">
        <v>247</v>
      </c>
      <c r="Y627" t="s">
        <v>730</v>
      </c>
      <c r="Z627" t="s">
        <v>402</v>
      </c>
      <c r="AA627">
        <v>13</v>
      </c>
      <c r="AB627" t="s">
        <v>1982</v>
      </c>
      <c r="AC627" t="s">
        <v>3889</v>
      </c>
      <c r="AD627" t="s">
        <v>1</v>
      </c>
      <c r="AE627" s="39" t="s">
        <v>210</v>
      </c>
      <c r="AF627" t="s">
        <v>497</v>
      </c>
      <c r="AG627" t="s">
        <v>655</v>
      </c>
    </row>
    <row r="628" spans="3:41" x14ac:dyDescent="0.2">
      <c r="C628">
        <v>500000626</v>
      </c>
      <c r="E628" t="str">
        <f t="shared" si="42"/>
        <v>野中  海翔(中2)</v>
      </c>
      <c r="F628" t="str">
        <f t="shared" si="44"/>
        <v>ﾉﾅｶ ｶｲﾄ</v>
      </c>
      <c r="G628" t="str">
        <f t="shared" si="43"/>
        <v>NONAKA Kaito(07)</v>
      </c>
      <c r="H628">
        <f t="shared" si="45"/>
        <v>1</v>
      </c>
      <c r="I628">
        <v>50</v>
      </c>
      <c r="J628">
        <f>IF(AC628="","500001",VLOOKUP(AC628,[2]shozoku!$A:$B,2,0))</f>
        <v>500093</v>
      </c>
      <c r="K628" t="str">
        <f>IF(AD628="","",VLOOKUP(AD628,[2]種目コード!$A:$B,2,0)&amp;IF(AF628="",""," "&amp;"0"&amp;AE628&amp;AF628&amp;AG628))</f>
        <v>00840 0063000</v>
      </c>
      <c r="L628" t="str">
        <f>IF(AH628="","",VLOOKUP(AH628,[2]種目コード!$A:$B,2,0)&amp;IF(AJ628="",""," "&amp;"0"&amp;AI628&amp;AJ628&amp;AK628))</f>
        <v/>
      </c>
      <c r="O628" t="s">
        <v>3944</v>
      </c>
      <c r="P628" t="s">
        <v>3945</v>
      </c>
      <c r="Q628" t="s">
        <v>3946</v>
      </c>
      <c r="R628" t="s">
        <v>1812</v>
      </c>
      <c r="S628" t="s">
        <v>3947</v>
      </c>
      <c r="T628" t="s">
        <v>1813</v>
      </c>
      <c r="U628" t="s">
        <v>3948</v>
      </c>
      <c r="V628" t="s">
        <v>178</v>
      </c>
      <c r="W628" t="s">
        <v>496</v>
      </c>
      <c r="X628" t="s">
        <v>559</v>
      </c>
      <c r="Y628" t="s">
        <v>559</v>
      </c>
      <c r="Z628" t="s">
        <v>355</v>
      </c>
      <c r="AA628">
        <v>14</v>
      </c>
      <c r="AB628" t="s">
        <v>1982</v>
      </c>
      <c r="AC628" t="s">
        <v>3889</v>
      </c>
      <c r="AD628" t="s">
        <v>364</v>
      </c>
      <c r="AE628" t="s">
        <v>284</v>
      </c>
      <c r="AF628" t="s">
        <v>598</v>
      </c>
      <c r="AG628" t="s">
        <v>187</v>
      </c>
    </row>
    <row r="629" spans="3:41" x14ac:dyDescent="0.2">
      <c r="C629">
        <v>500000627</v>
      </c>
      <c r="E629" t="str">
        <f t="shared" si="42"/>
        <v>中村  日咲(中2)</v>
      </c>
      <c r="F629" t="str">
        <f t="shared" si="44"/>
        <v>ﾅｶﾑﾗ ﾋｻｷ</v>
      </c>
      <c r="G629" t="str">
        <f t="shared" si="43"/>
        <v>NAKAMURA Hisaki(07)</v>
      </c>
      <c r="H629">
        <f t="shared" si="45"/>
        <v>2</v>
      </c>
      <c r="I629">
        <v>50</v>
      </c>
      <c r="J629">
        <f>IF(AC629="","500001",VLOOKUP(AC629,[2]shozoku!$A:$B,2,0))</f>
        <v>500093</v>
      </c>
      <c r="K629" t="str">
        <f>IF(AD629="","",VLOOKUP(AD629,[2]種目コード!$A:$B,2,0)&amp;IF(AF629="",""," "&amp;"0"&amp;AE629&amp;AF629&amp;AG629))</f>
        <v>00640 0023800</v>
      </c>
      <c r="L629" t="str">
        <f>IF(AH629="","",VLOOKUP(AH629,[2]種目コード!$A:$B,2,0)&amp;IF(AJ629="",""," "&amp;"0"&amp;AI629&amp;AJ629&amp;AK629))</f>
        <v/>
      </c>
      <c r="O629" t="s">
        <v>3903</v>
      </c>
      <c r="P629" t="s">
        <v>3949</v>
      </c>
      <c r="Q629" t="s">
        <v>1327</v>
      </c>
      <c r="R629" t="s">
        <v>2363</v>
      </c>
      <c r="S629" t="s">
        <v>1329</v>
      </c>
      <c r="T629" t="s">
        <v>2365</v>
      </c>
      <c r="U629" t="s">
        <v>3950</v>
      </c>
      <c r="V629" t="s">
        <v>433</v>
      </c>
      <c r="W629" t="s">
        <v>496</v>
      </c>
      <c r="X629" t="s">
        <v>322</v>
      </c>
      <c r="Y629" t="s">
        <v>648</v>
      </c>
      <c r="Z629" t="s">
        <v>355</v>
      </c>
      <c r="AA629">
        <v>13</v>
      </c>
      <c r="AB629" t="s">
        <v>1982</v>
      </c>
      <c r="AC629" t="s">
        <v>3889</v>
      </c>
      <c r="AD629" t="s">
        <v>441</v>
      </c>
      <c r="AE629" t="s">
        <v>499</v>
      </c>
      <c r="AF629" t="s">
        <v>1414</v>
      </c>
      <c r="AG629" t="s">
        <v>187</v>
      </c>
    </row>
    <row r="630" spans="3:41" x14ac:dyDescent="0.2">
      <c r="C630">
        <v>500000628</v>
      </c>
      <c r="E630" t="str">
        <f t="shared" si="42"/>
        <v>茂野  百花(中2)</v>
      </c>
      <c r="F630" t="str">
        <f t="shared" si="44"/>
        <v>ｼｹﾞﾉ ﾓﾓﾊ</v>
      </c>
      <c r="G630" t="str">
        <f t="shared" si="43"/>
        <v>SIGENO Momoha(08)</v>
      </c>
      <c r="H630">
        <f t="shared" si="45"/>
        <v>2</v>
      </c>
      <c r="I630">
        <v>50</v>
      </c>
      <c r="J630">
        <f>IF(AC630="","500001",VLOOKUP(AC630,[2]shozoku!$A:$B,2,0))</f>
        <v>500093</v>
      </c>
      <c r="K630" t="str">
        <f>IF(AD630="","",VLOOKUP(AD630,[2]種目コード!$A:$B,2,0)&amp;IF(AF630="",""," "&amp;"0"&amp;AE630&amp;AF630&amp;AG630))</f>
        <v>00240 0001450</v>
      </c>
      <c r="L630" t="str">
        <f>IF(AH630="","",VLOOKUP(AH630,[2]種目コード!$A:$B,2,0)&amp;IF(AJ630="",""," "&amp;"0"&amp;AI630&amp;AJ630&amp;AK630))</f>
        <v>00320 0003000</v>
      </c>
      <c r="O630" t="s">
        <v>3951</v>
      </c>
      <c r="P630" t="s">
        <v>3952</v>
      </c>
      <c r="Q630" t="s">
        <v>3953</v>
      </c>
      <c r="R630" t="s">
        <v>3954</v>
      </c>
      <c r="S630" t="s">
        <v>3955</v>
      </c>
      <c r="T630" t="s">
        <v>3956</v>
      </c>
      <c r="U630" t="s">
        <v>3957</v>
      </c>
      <c r="V630" t="s">
        <v>433</v>
      </c>
      <c r="W630" t="s">
        <v>584</v>
      </c>
      <c r="X630" t="s">
        <v>767</v>
      </c>
      <c r="Y630" t="s">
        <v>233</v>
      </c>
      <c r="Z630" t="s">
        <v>355</v>
      </c>
      <c r="AA630">
        <v>13</v>
      </c>
      <c r="AB630" t="s">
        <v>1982</v>
      </c>
      <c r="AC630" t="s">
        <v>3889</v>
      </c>
      <c r="AD630" t="s">
        <v>2</v>
      </c>
      <c r="AE630" s="39" t="s">
        <v>210</v>
      </c>
      <c r="AF630" t="s">
        <v>263</v>
      </c>
      <c r="AG630" t="s">
        <v>1068</v>
      </c>
      <c r="AH630" t="s">
        <v>380</v>
      </c>
      <c r="AI630" t="s">
        <v>187</v>
      </c>
      <c r="AJ630" t="s">
        <v>598</v>
      </c>
      <c r="AK630" t="s">
        <v>187</v>
      </c>
    </row>
    <row r="631" spans="3:41" x14ac:dyDescent="0.2">
      <c r="C631">
        <v>500000629</v>
      </c>
      <c r="E631" t="str">
        <f t="shared" si="42"/>
        <v>薄田  舞(中1)</v>
      </c>
      <c r="F631" t="str">
        <f t="shared" si="44"/>
        <v>ｳｽﾀﾞ ﾏｲ</v>
      </c>
      <c r="G631" t="str">
        <f t="shared" si="43"/>
        <v>USUDA Mai(08)</v>
      </c>
      <c r="H631">
        <f t="shared" si="45"/>
        <v>2</v>
      </c>
      <c r="I631">
        <v>50</v>
      </c>
      <c r="J631">
        <f>IF(AC631="","500001",VLOOKUP(AC631,[2]shozoku!$A:$B,2,0))</f>
        <v>500093</v>
      </c>
      <c r="K631" t="str">
        <f>IF(AD631="","",VLOOKUP(AD631,[2]種目コード!$A:$B,2,0)&amp;IF(AF631="",""," "&amp;"0"&amp;AE631&amp;AF631&amp;AG631))</f>
        <v>00230 0001600</v>
      </c>
      <c r="L631" t="str">
        <f>IF(AH631="","",VLOOKUP(AH631,[2]種目コード!$A:$B,2,0)&amp;IF(AJ631="",""," "&amp;"0"&amp;AI631&amp;AJ631&amp;AK631))</f>
        <v/>
      </c>
      <c r="O631" t="s">
        <v>3958</v>
      </c>
      <c r="P631" t="s">
        <v>3959</v>
      </c>
      <c r="Q631" t="s">
        <v>2628</v>
      </c>
      <c r="R631" t="s">
        <v>545</v>
      </c>
      <c r="S631" t="s">
        <v>2629</v>
      </c>
      <c r="T631" t="s">
        <v>2268</v>
      </c>
      <c r="U631" t="s">
        <v>3960</v>
      </c>
      <c r="V631" t="s">
        <v>433</v>
      </c>
      <c r="W631" t="s">
        <v>584</v>
      </c>
      <c r="X631" t="s">
        <v>247</v>
      </c>
      <c r="Y631" t="s">
        <v>233</v>
      </c>
      <c r="Z631" t="s">
        <v>402</v>
      </c>
      <c r="AA631">
        <v>13</v>
      </c>
      <c r="AB631" t="s">
        <v>1982</v>
      </c>
      <c r="AC631" t="s">
        <v>3889</v>
      </c>
      <c r="AD631" t="s">
        <v>1</v>
      </c>
      <c r="AE631" s="39" t="s">
        <v>210</v>
      </c>
      <c r="AF631" t="s">
        <v>285</v>
      </c>
      <c r="AG631" t="s">
        <v>187</v>
      </c>
    </row>
    <row r="632" spans="3:41" x14ac:dyDescent="0.2">
      <c r="C632">
        <v>500000630</v>
      </c>
      <c r="E632" t="str">
        <f t="shared" si="42"/>
        <v>高橋  怜美(中2)</v>
      </c>
      <c r="F632" t="str">
        <f t="shared" si="44"/>
        <v>ﾀｶﾊｼ ﾚﾐ</v>
      </c>
      <c r="G632" t="str">
        <f t="shared" si="43"/>
        <v>TAKAHASHI Remi(08)</v>
      </c>
      <c r="H632">
        <f t="shared" si="45"/>
        <v>2</v>
      </c>
      <c r="I632">
        <v>50</v>
      </c>
      <c r="J632">
        <f>IF(AC632="","500001",VLOOKUP(AC632,[2]shozoku!$A:$B,2,0))</f>
        <v>500094</v>
      </c>
      <c r="K632" t="str">
        <f>IF(AD632="","",VLOOKUP(AD632,[2]種目コード!$A:$B,2,0)&amp;IF(AF632="",""," "&amp;"0"&amp;AE632&amp;AF632&amp;AG632))</f>
        <v>07320 00492</v>
      </c>
      <c r="L632" t="str">
        <f>IF(AH632="","",VLOOKUP(AH632,[2]種目コード!$A:$B,2,0)&amp;IF(AJ632="",""," "&amp;"0"&amp;AI632&amp;AJ632&amp;AK632))</f>
        <v>07120 00129</v>
      </c>
      <c r="O632" t="s">
        <v>3072</v>
      </c>
      <c r="P632" t="s">
        <v>3961</v>
      </c>
      <c r="Q632" t="s">
        <v>2356</v>
      </c>
      <c r="R632" t="s">
        <v>3962</v>
      </c>
      <c r="S632" t="s">
        <v>3074</v>
      </c>
      <c r="T632" t="s">
        <v>3963</v>
      </c>
      <c r="U632" t="s">
        <v>3964</v>
      </c>
      <c r="V632" t="s">
        <v>433</v>
      </c>
      <c r="W632" t="s">
        <v>584</v>
      </c>
      <c r="X632" t="s">
        <v>220</v>
      </c>
      <c r="Y632" t="s">
        <v>322</v>
      </c>
      <c r="Z632" t="s">
        <v>355</v>
      </c>
      <c r="AA632">
        <v>13</v>
      </c>
      <c r="AB632" t="s">
        <v>1982</v>
      </c>
      <c r="AC632" t="s">
        <v>3965</v>
      </c>
      <c r="AD632" t="s">
        <v>9</v>
      </c>
      <c r="AF632" s="39" t="s">
        <v>235</v>
      </c>
      <c r="AG632" t="s">
        <v>3444</v>
      </c>
      <c r="AH632" t="s">
        <v>8</v>
      </c>
      <c r="AJ632" s="39" t="s">
        <v>424</v>
      </c>
      <c r="AK632" t="s">
        <v>648</v>
      </c>
    </row>
    <row r="633" spans="3:41" x14ac:dyDescent="0.2">
      <c r="C633">
        <v>500000631</v>
      </c>
      <c r="E633" t="str">
        <f t="shared" si="42"/>
        <v>村田  剛</v>
      </c>
      <c r="F633" t="str">
        <f t="shared" si="44"/>
        <v>ﾑﾗﾀ ﾂﾖｼ</v>
      </c>
      <c r="G633" t="str">
        <f t="shared" si="43"/>
        <v>MUTATA Tsuyoshi(81)</v>
      </c>
      <c r="H633">
        <f t="shared" si="45"/>
        <v>1</v>
      </c>
      <c r="I633">
        <v>50</v>
      </c>
      <c r="J633">
        <f>IF(AC633="","500001",VLOOKUP(AC633,[2]shozoku!$A:$B,2,0))</f>
        <v>500095</v>
      </c>
      <c r="K633" t="str">
        <f>IF(AD633="","",VLOOKUP(AD633,[2]種目コード!$A:$B,2,0)&amp;IF(AF633="",""," "&amp;"0"&amp;AE633&amp;AF633&amp;AG633))</f>
        <v>00270 0001249</v>
      </c>
      <c r="L633" t="str">
        <f>IF(AH633="","",VLOOKUP(AH633,[2]種目コード!$A:$B,2,0)&amp;IF(AJ633="",""," "&amp;"0"&amp;AI633&amp;AJ633&amp;AK633))</f>
        <v/>
      </c>
      <c r="O633" t="s">
        <v>1634</v>
      </c>
      <c r="P633" t="s">
        <v>3966</v>
      </c>
      <c r="Q633" t="s">
        <v>1636</v>
      </c>
      <c r="R633" t="s">
        <v>1182</v>
      </c>
      <c r="S633" t="s">
        <v>3967</v>
      </c>
      <c r="T633" t="s">
        <v>1183</v>
      </c>
      <c r="U633" t="s">
        <v>3968</v>
      </c>
      <c r="V633" t="s">
        <v>178</v>
      </c>
      <c r="W633" t="s">
        <v>3969</v>
      </c>
      <c r="X633" t="s">
        <v>275</v>
      </c>
      <c r="Y633" t="s">
        <v>304</v>
      </c>
      <c r="AA633">
        <v>40</v>
      </c>
      <c r="AB633" t="s">
        <v>1982</v>
      </c>
      <c r="AC633" t="s">
        <v>3970</v>
      </c>
      <c r="AD633" t="s">
        <v>1007</v>
      </c>
      <c r="AE633" s="39" t="s">
        <v>210</v>
      </c>
      <c r="AF633" t="s">
        <v>181</v>
      </c>
      <c r="AG633" t="s">
        <v>1422</v>
      </c>
    </row>
    <row r="634" spans="3:41" x14ac:dyDescent="0.2">
      <c r="C634">
        <v>500000632</v>
      </c>
      <c r="E634" t="str">
        <f t="shared" si="42"/>
        <v>菊地  悠太(中3)</v>
      </c>
      <c r="F634" t="str">
        <f t="shared" si="44"/>
        <v>ｷｸﾁ ﾕｳﾀ</v>
      </c>
      <c r="G634" t="str">
        <f t="shared" si="43"/>
        <v>KIKUCHI Yuta(06)</v>
      </c>
      <c r="H634">
        <f t="shared" si="45"/>
        <v>1</v>
      </c>
      <c r="I634">
        <v>50</v>
      </c>
      <c r="J634">
        <f>IF(AC634="","500001",VLOOKUP(AC634,[2]shozoku!$A:$B,2,0))</f>
        <v>500095</v>
      </c>
      <c r="K634" t="str">
        <f>IF(AD634="","",VLOOKUP(AD634,[2]種目コード!$A:$B,2,0)&amp;IF(AF634="",""," "&amp;"0"&amp;AE634&amp;AF634&amp;AG634))</f>
        <v>00240 0001145</v>
      </c>
      <c r="L634" t="str">
        <f>IF(AH634="","",VLOOKUP(AH634,[2]種目コード!$A:$B,2,0)&amp;IF(AJ634="",""," "&amp;"0"&amp;AI634&amp;AJ634&amp;AK634))</f>
        <v>00320 0002360</v>
      </c>
      <c r="O634" t="s">
        <v>3971</v>
      </c>
      <c r="P634" t="s">
        <v>882</v>
      </c>
      <c r="Q634" t="s">
        <v>3754</v>
      </c>
      <c r="R634" t="s">
        <v>360</v>
      </c>
      <c r="S634" t="s">
        <v>3755</v>
      </c>
      <c r="T634" t="s">
        <v>362</v>
      </c>
      <c r="U634" t="s">
        <v>3972</v>
      </c>
      <c r="V634" t="s">
        <v>178</v>
      </c>
      <c r="W634" t="s">
        <v>901</v>
      </c>
      <c r="X634" t="s">
        <v>322</v>
      </c>
      <c r="Y634" t="s">
        <v>196</v>
      </c>
      <c r="Z634" t="s">
        <v>330</v>
      </c>
      <c r="AA634">
        <v>14</v>
      </c>
      <c r="AB634" t="s">
        <v>1982</v>
      </c>
      <c r="AC634" t="s">
        <v>3970</v>
      </c>
      <c r="AD634" t="s">
        <v>2</v>
      </c>
      <c r="AE634" s="39" t="s">
        <v>210</v>
      </c>
      <c r="AF634" t="s">
        <v>196</v>
      </c>
      <c r="AG634" t="s">
        <v>1265</v>
      </c>
      <c r="AH634" t="s">
        <v>380</v>
      </c>
      <c r="AI634" t="s">
        <v>187</v>
      </c>
      <c r="AJ634" t="s">
        <v>236</v>
      </c>
      <c r="AK634" t="s">
        <v>211</v>
      </c>
      <c r="AL634" t="s">
        <v>3</v>
      </c>
      <c r="AM634" t="s">
        <v>220</v>
      </c>
      <c r="AN634" t="s">
        <v>879</v>
      </c>
      <c r="AO634" t="s">
        <v>985</v>
      </c>
    </row>
    <row r="635" spans="3:41" x14ac:dyDescent="0.2">
      <c r="C635">
        <v>500000633</v>
      </c>
      <c r="E635" t="str">
        <f t="shared" si="42"/>
        <v>萩本  祥(中3)</v>
      </c>
      <c r="F635" t="str">
        <f t="shared" si="44"/>
        <v>ﾊｷﾞﾓﾄ ｼｮｳ</v>
      </c>
      <c r="G635" t="str">
        <f t="shared" si="43"/>
        <v>HAGIMOTO Sho(06)</v>
      </c>
      <c r="H635">
        <f t="shared" si="45"/>
        <v>1</v>
      </c>
      <c r="I635">
        <v>50</v>
      </c>
      <c r="J635">
        <f>IF(AC635="","500001",VLOOKUP(AC635,[2]shozoku!$A:$B,2,0))</f>
        <v>500095</v>
      </c>
      <c r="K635" t="str">
        <f>IF(AD635="","",VLOOKUP(AD635,[2]種目コード!$A:$B,2,0)&amp;IF(AF635="",""," "&amp;"0"&amp;AE635&amp;AF635&amp;AG635))</f>
        <v>00240 0001161</v>
      </c>
      <c r="L635" t="str">
        <f>IF(AH635="","",VLOOKUP(AH635,[2]種目コード!$A:$B,2,0)&amp;IF(AJ635="",""," "&amp;"0"&amp;AI635&amp;AJ635&amp;AK635))</f>
        <v/>
      </c>
      <c r="O635" t="s">
        <v>3973</v>
      </c>
      <c r="P635" t="s">
        <v>3974</v>
      </c>
      <c r="Q635" t="s">
        <v>3975</v>
      </c>
      <c r="R635" t="s">
        <v>1300</v>
      </c>
      <c r="S635" t="s">
        <v>3976</v>
      </c>
      <c r="T635" t="s">
        <v>1302</v>
      </c>
      <c r="U635" t="s">
        <v>3977</v>
      </c>
      <c r="V635" t="s">
        <v>178</v>
      </c>
      <c r="W635" t="s">
        <v>901</v>
      </c>
      <c r="X635" t="s">
        <v>880</v>
      </c>
      <c r="Y635" t="s">
        <v>537</v>
      </c>
      <c r="Z635" t="s">
        <v>330</v>
      </c>
      <c r="AA635">
        <v>15</v>
      </c>
      <c r="AB635" t="s">
        <v>1982</v>
      </c>
      <c r="AC635" t="s">
        <v>3970</v>
      </c>
      <c r="AD635" t="s">
        <v>2</v>
      </c>
      <c r="AE635" s="39" t="s">
        <v>210</v>
      </c>
      <c r="AF635" t="s">
        <v>196</v>
      </c>
      <c r="AG635" t="s">
        <v>909</v>
      </c>
      <c r="AL635" t="s">
        <v>3</v>
      </c>
      <c r="AM635" t="s">
        <v>220</v>
      </c>
    </row>
    <row r="636" spans="3:41" x14ac:dyDescent="0.2">
      <c r="C636">
        <v>500000634</v>
      </c>
      <c r="E636" t="str">
        <f t="shared" si="42"/>
        <v>佐藤  樹(中3)</v>
      </c>
      <c r="F636" t="str">
        <f t="shared" si="44"/>
        <v>ｻﾄｳ ｲﾂｷ</v>
      </c>
      <c r="G636" t="str">
        <f t="shared" si="43"/>
        <v>SATO Itsuki(06)</v>
      </c>
      <c r="H636">
        <f t="shared" si="45"/>
        <v>1</v>
      </c>
      <c r="I636">
        <v>50</v>
      </c>
      <c r="J636">
        <f>IF(AC636="","500001",VLOOKUP(AC636,[2]shozoku!$A:$B,2,0))</f>
        <v>500095</v>
      </c>
      <c r="K636" t="str">
        <f>IF(AD636="","",VLOOKUP(AD636,[2]種目コード!$A:$B,2,0)&amp;IF(AF636="",""," "&amp;"0"&amp;AE636&amp;AF636&amp;AG636))</f>
        <v>00240 0001228</v>
      </c>
      <c r="L636" t="str">
        <f>IF(AH636="","",VLOOKUP(AH636,[2]種目コード!$A:$B,2,0)&amp;IF(AJ636="",""," "&amp;"0"&amp;AI636&amp;AJ636&amp;AK636))</f>
        <v>00320 0002520</v>
      </c>
      <c r="O636" t="s">
        <v>373</v>
      </c>
      <c r="P636" t="s">
        <v>1386</v>
      </c>
      <c r="Q636" t="s">
        <v>375</v>
      </c>
      <c r="R636" t="s">
        <v>1388</v>
      </c>
      <c r="S636" t="s">
        <v>1524</v>
      </c>
      <c r="T636" t="s">
        <v>2328</v>
      </c>
      <c r="U636" t="s">
        <v>3978</v>
      </c>
      <c r="V636" t="s">
        <v>178</v>
      </c>
      <c r="W636" t="s">
        <v>901</v>
      </c>
      <c r="X636" t="s">
        <v>880</v>
      </c>
      <c r="Y636" t="s">
        <v>655</v>
      </c>
      <c r="Z636" t="s">
        <v>330</v>
      </c>
      <c r="AA636">
        <v>15</v>
      </c>
      <c r="AB636" t="s">
        <v>1982</v>
      </c>
      <c r="AC636" t="s">
        <v>3970</v>
      </c>
      <c r="AD636" t="s">
        <v>2</v>
      </c>
      <c r="AE636" s="39" t="s">
        <v>210</v>
      </c>
      <c r="AF636" t="s">
        <v>181</v>
      </c>
      <c r="AG636" t="s">
        <v>221</v>
      </c>
      <c r="AH636" t="s">
        <v>380</v>
      </c>
      <c r="AI636" t="s">
        <v>187</v>
      </c>
      <c r="AJ636" t="s">
        <v>186</v>
      </c>
      <c r="AK636" t="s">
        <v>655</v>
      </c>
      <c r="AL636" t="s">
        <v>3</v>
      </c>
      <c r="AM636" t="s">
        <v>220</v>
      </c>
    </row>
    <row r="637" spans="3:41" x14ac:dyDescent="0.2">
      <c r="C637">
        <v>500000635</v>
      </c>
      <c r="E637" t="str">
        <f t="shared" si="42"/>
        <v>橋  心之介(中2)</v>
      </c>
      <c r="F637" t="str">
        <f t="shared" si="44"/>
        <v>ﾊｼ ｼﾝﾉｽｹ</v>
      </c>
      <c r="G637" t="str">
        <f t="shared" si="43"/>
        <v>HASHI Shinnosuke(07)</v>
      </c>
      <c r="H637">
        <f t="shared" si="45"/>
        <v>1</v>
      </c>
      <c r="I637">
        <v>50</v>
      </c>
      <c r="J637">
        <f>IF(AC637="","500001",VLOOKUP(AC637,[2]shozoku!$A:$B,2,0))</f>
        <v>500095</v>
      </c>
      <c r="K637" t="str">
        <f>IF(AD637="","",VLOOKUP(AD637,[2]種目コード!$A:$B,2,0)&amp;IF(AF637="",""," "&amp;"0"&amp;AE637&amp;AF637&amp;AG637))</f>
        <v>00240 0001185</v>
      </c>
      <c r="L637" t="str">
        <f>IF(AH637="","",VLOOKUP(AH637,[2]種目コード!$A:$B,2,0)&amp;IF(AJ637="",""," "&amp;"0"&amp;AI637&amp;AJ637&amp;AK637))</f>
        <v/>
      </c>
      <c r="O637" t="s">
        <v>3979</v>
      </c>
      <c r="P637" t="s">
        <v>3980</v>
      </c>
      <c r="Q637" t="s">
        <v>3981</v>
      </c>
      <c r="R637" t="s">
        <v>3982</v>
      </c>
      <c r="S637" t="s">
        <v>3983</v>
      </c>
      <c r="T637" t="s">
        <v>3984</v>
      </c>
      <c r="U637" t="s">
        <v>3985</v>
      </c>
      <c r="V637" t="s">
        <v>178</v>
      </c>
      <c r="W637" t="s">
        <v>496</v>
      </c>
      <c r="X637" t="s">
        <v>284</v>
      </c>
      <c r="Y637" t="s">
        <v>598</v>
      </c>
      <c r="Z637" t="s">
        <v>355</v>
      </c>
      <c r="AA637">
        <v>14</v>
      </c>
      <c r="AB637" t="s">
        <v>1982</v>
      </c>
      <c r="AC637" t="s">
        <v>3970</v>
      </c>
      <c r="AD637" t="s">
        <v>2</v>
      </c>
      <c r="AE637" s="39" t="s">
        <v>210</v>
      </c>
      <c r="AF637" t="s">
        <v>196</v>
      </c>
      <c r="AG637" t="s">
        <v>1399</v>
      </c>
      <c r="AL637" t="s">
        <v>3</v>
      </c>
      <c r="AM637" t="s">
        <v>220</v>
      </c>
    </row>
    <row r="638" spans="3:41" x14ac:dyDescent="0.2">
      <c r="C638">
        <v>500000636</v>
      </c>
      <c r="E638" t="str">
        <f t="shared" si="42"/>
        <v>有澤  成拓(中2)</v>
      </c>
      <c r="F638" t="str">
        <f t="shared" si="44"/>
        <v>ｱﾘｻﾜ ｾｲﾀｸ</v>
      </c>
      <c r="G638" t="str">
        <f t="shared" si="43"/>
        <v>ARISAWA Seitaku(07)</v>
      </c>
      <c r="H638">
        <f t="shared" si="45"/>
        <v>1</v>
      </c>
      <c r="I638">
        <v>50</v>
      </c>
      <c r="J638">
        <f>IF(AC638="","500001",VLOOKUP(AC638,[2]shozoku!$A:$B,2,0))</f>
        <v>500095</v>
      </c>
      <c r="K638" t="str">
        <f>IF(AD638="","",VLOOKUP(AD638,[2]種目コード!$A:$B,2,0)&amp;IF(AF638="",""," "&amp;"0"&amp;AE638&amp;AF638&amp;AG638))</f>
        <v>00240 0001229</v>
      </c>
      <c r="L638" t="str">
        <f>IF(AH638="","",VLOOKUP(AH638,[2]種目コード!$A:$B,2,0)&amp;IF(AJ638="",""," "&amp;"0"&amp;AI638&amp;AJ638&amp;AK638))</f>
        <v/>
      </c>
      <c r="O638" t="s">
        <v>3986</v>
      </c>
      <c r="P638" t="s">
        <v>3987</v>
      </c>
      <c r="Q638" t="s">
        <v>3988</v>
      </c>
      <c r="R638" t="s">
        <v>3989</v>
      </c>
      <c r="S638" t="s">
        <v>3990</v>
      </c>
      <c r="T638" t="s">
        <v>3991</v>
      </c>
      <c r="U638" t="s">
        <v>3992</v>
      </c>
      <c r="V638" t="s">
        <v>178</v>
      </c>
      <c r="W638" t="s">
        <v>496</v>
      </c>
      <c r="X638" t="s">
        <v>791</v>
      </c>
      <c r="Y638" t="s">
        <v>542</v>
      </c>
      <c r="Z638" t="s">
        <v>355</v>
      </c>
      <c r="AA638">
        <v>14</v>
      </c>
      <c r="AB638" t="s">
        <v>1982</v>
      </c>
      <c r="AC638" t="s">
        <v>3970</v>
      </c>
      <c r="AD638" t="s">
        <v>2</v>
      </c>
      <c r="AE638" s="39" t="s">
        <v>210</v>
      </c>
      <c r="AF638" t="s">
        <v>181</v>
      </c>
      <c r="AG638" t="s">
        <v>648</v>
      </c>
      <c r="AL638" t="s">
        <v>3</v>
      </c>
      <c r="AM638" t="s">
        <v>220</v>
      </c>
    </row>
    <row r="639" spans="3:41" x14ac:dyDescent="0.2">
      <c r="C639">
        <v>500000637</v>
      </c>
      <c r="E639" t="str">
        <f t="shared" si="42"/>
        <v>西井  龍志(中2)</v>
      </c>
      <c r="F639" t="str">
        <f t="shared" si="44"/>
        <v>ﾆｼｲ ﾘｭｳｼ</v>
      </c>
      <c r="G639" t="str">
        <f t="shared" si="43"/>
        <v>NISHII Ryushi(07)</v>
      </c>
      <c r="H639">
        <f t="shared" si="45"/>
        <v>1</v>
      </c>
      <c r="I639">
        <v>50</v>
      </c>
      <c r="J639">
        <f>IF(AC639="","500001",VLOOKUP(AC639,[2]shozoku!$A:$B,2,0))</f>
        <v>500095</v>
      </c>
      <c r="K639" t="str">
        <f>IF(AD639="","",VLOOKUP(AD639,[2]種目コード!$A:$B,2,0)&amp;IF(AF639="",""," "&amp;"0"&amp;AE639&amp;AF639&amp;AG639))</f>
        <v>00240 0001286</v>
      </c>
      <c r="L639" t="str">
        <f>IF(AH639="","",VLOOKUP(AH639,[2]種目コード!$A:$B,2,0)&amp;IF(AJ639="",""," "&amp;"0"&amp;AI639&amp;AJ639&amp;AK639))</f>
        <v/>
      </c>
      <c r="O639" t="s">
        <v>3993</v>
      </c>
      <c r="P639" t="s">
        <v>3994</v>
      </c>
      <c r="Q639" t="s">
        <v>3995</v>
      </c>
      <c r="R639" t="s">
        <v>3996</v>
      </c>
      <c r="S639" t="s">
        <v>3997</v>
      </c>
      <c r="T639" t="s">
        <v>3998</v>
      </c>
      <c r="U639" t="s">
        <v>3999</v>
      </c>
      <c r="V639" t="s">
        <v>178</v>
      </c>
      <c r="W639" t="s">
        <v>496</v>
      </c>
      <c r="X639" t="s">
        <v>196</v>
      </c>
      <c r="Y639" t="s">
        <v>537</v>
      </c>
      <c r="Z639" t="s">
        <v>355</v>
      </c>
      <c r="AA639">
        <v>13</v>
      </c>
      <c r="AB639" t="s">
        <v>1982</v>
      </c>
      <c r="AC639" t="s">
        <v>3970</v>
      </c>
      <c r="AD639" t="s">
        <v>2</v>
      </c>
      <c r="AE639" s="39" t="s">
        <v>210</v>
      </c>
      <c r="AF639" t="s">
        <v>181</v>
      </c>
      <c r="AG639" t="s">
        <v>265</v>
      </c>
      <c r="AL639" t="s">
        <v>3</v>
      </c>
      <c r="AM639" t="s">
        <v>220</v>
      </c>
    </row>
    <row r="640" spans="3:41" x14ac:dyDescent="0.2">
      <c r="C640">
        <v>500000638</v>
      </c>
      <c r="E640" t="str">
        <f t="shared" si="42"/>
        <v>天満  隼人(小6)</v>
      </c>
      <c r="F640" t="str">
        <f t="shared" si="44"/>
        <v>ｱﾏﾐ ﾊﾔﾄ</v>
      </c>
      <c r="G640" t="str">
        <f t="shared" si="43"/>
        <v>AMAMI Hayato(09)</v>
      </c>
      <c r="H640">
        <f t="shared" si="45"/>
        <v>1</v>
      </c>
      <c r="I640">
        <v>50</v>
      </c>
      <c r="J640">
        <f>IF(AC640="","500001",VLOOKUP(AC640,[2]shozoku!$A:$B,2,0))</f>
        <v>500095</v>
      </c>
      <c r="K640" t="str">
        <f>IF(AD640="","",VLOOKUP(AD640,[2]種目コード!$A:$B,2,0)&amp;IF(AF640="",""," "&amp;"0"&amp;AE640&amp;AF640&amp;AG640))</f>
        <v>00210 0001542</v>
      </c>
      <c r="L640" t="str">
        <f>IF(AH640="","",VLOOKUP(AH640,[2]種目コード!$A:$B,2,0)&amp;IF(AJ640="",""," "&amp;"0"&amp;AI640&amp;AJ640&amp;AK640))</f>
        <v/>
      </c>
      <c r="O640" t="s">
        <v>4000</v>
      </c>
      <c r="P640" t="s">
        <v>4001</v>
      </c>
      <c r="Q640" t="s">
        <v>4002</v>
      </c>
      <c r="R640" t="s">
        <v>2864</v>
      </c>
      <c r="S640" t="s">
        <v>4003</v>
      </c>
      <c r="T640" t="s">
        <v>2866</v>
      </c>
      <c r="U640" t="s">
        <v>508</v>
      </c>
      <c r="V640" t="s">
        <v>178</v>
      </c>
      <c r="W640" t="s">
        <v>573</v>
      </c>
      <c r="X640" t="s">
        <v>196</v>
      </c>
      <c r="Y640" t="s">
        <v>253</v>
      </c>
      <c r="Z640" t="s">
        <v>753</v>
      </c>
      <c r="AA640">
        <v>11</v>
      </c>
      <c r="AB640" t="s">
        <v>1982</v>
      </c>
      <c r="AC640" t="s">
        <v>3970</v>
      </c>
      <c r="AD640" t="s">
        <v>521</v>
      </c>
      <c r="AE640" s="39" t="s">
        <v>210</v>
      </c>
      <c r="AF640" t="s">
        <v>560</v>
      </c>
      <c r="AG640" t="s">
        <v>200</v>
      </c>
    </row>
    <row r="641" spans="3:41" x14ac:dyDescent="0.2">
      <c r="C641">
        <v>500000639</v>
      </c>
      <c r="E641" t="str">
        <f t="shared" si="42"/>
        <v>谷垣  雄大(中3)</v>
      </c>
      <c r="F641" t="str">
        <f t="shared" si="44"/>
        <v>ﾀﾆｶﾞｷ ﾕｳﾀ</v>
      </c>
      <c r="G641" t="str">
        <f t="shared" si="43"/>
        <v>TNIGAKI Yyuudai(06)</v>
      </c>
      <c r="H641">
        <f t="shared" si="45"/>
        <v>1</v>
      </c>
      <c r="I641">
        <v>50</v>
      </c>
      <c r="J641">
        <f>IF(AC641="","500001",VLOOKUP(AC641,[2]shozoku!$A:$B,2,0))</f>
        <v>500096</v>
      </c>
      <c r="K641" t="str">
        <f>IF(AD641="","",VLOOKUP(AD641,[2]種目コード!$A:$B,2,0)&amp;IF(AF641="",""," "&amp;"0"&amp;AE641&amp;AF641&amp;AG641))</f>
        <v>07120 00177</v>
      </c>
      <c r="L641" t="str">
        <f>IF(AH641="","",VLOOKUP(AH641,[2]種目コード!$A:$B,2,0)&amp;IF(AJ641="",""," "&amp;"0"&amp;AI641&amp;AJ641&amp;AK641))</f>
        <v>07320 00621</v>
      </c>
      <c r="O641" t="s">
        <v>4004</v>
      </c>
      <c r="P641" t="s">
        <v>1701</v>
      </c>
      <c r="Q641" t="s">
        <v>4005</v>
      </c>
      <c r="R641" t="s">
        <v>360</v>
      </c>
      <c r="S641" t="s">
        <v>4006</v>
      </c>
      <c r="T641" t="s">
        <v>4007</v>
      </c>
      <c r="U641" t="s">
        <v>4008</v>
      </c>
      <c r="V641" t="s">
        <v>178</v>
      </c>
      <c r="W641" t="s">
        <v>901</v>
      </c>
      <c r="X641" t="s">
        <v>247</v>
      </c>
      <c r="Y641" t="s">
        <v>701</v>
      </c>
      <c r="Z641" t="s">
        <v>330</v>
      </c>
      <c r="AA641">
        <v>15</v>
      </c>
      <c r="AB641" t="s">
        <v>1982</v>
      </c>
      <c r="AC641" t="s">
        <v>4009</v>
      </c>
      <c r="AD641" t="s">
        <v>8</v>
      </c>
      <c r="AF641" s="39" t="s">
        <v>424</v>
      </c>
      <c r="AG641" t="s">
        <v>3483</v>
      </c>
      <c r="AH641" t="s">
        <v>9</v>
      </c>
      <c r="AJ641" s="39" t="s">
        <v>223</v>
      </c>
      <c r="AK641" t="s">
        <v>304</v>
      </c>
      <c r="AL641" t="s">
        <v>3</v>
      </c>
      <c r="AM641" t="s">
        <v>220</v>
      </c>
    </row>
    <row r="642" spans="3:41" x14ac:dyDescent="0.2">
      <c r="C642">
        <v>500000640</v>
      </c>
      <c r="E642" t="str">
        <f t="shared" si="42"/>
        <v>猪狩  悠人(中2)</v>
      </c>
      <c r="F642" t="str">
        <f t="shared" si="44"/>
        <v>ｲｶﾞﾘ ﾕｳﾄ</v>
      </c>
      <c r="G642" t="str">
        <f t="shared" si="43"/>
        <v>IGARI Yuuto(07)</v>
      </c>
      <c r="H642">
        <f t="shared" si="45"/>
        <v>1</v>
      </c>
      <c r="I642">
        <v>50</v>
      </c>
      <c r="J642">
        <f>IF(AC642="","500001",VLOOKUP(AC642,[2]shozoku!$A:$B,2,0))</f>
        <v>500096</v>
      </c>
      <c r="K642" t="str">
        <f>IF(AD642="","",VLOOKUP(AD642,[2]種目コード!$A:$B,2,0)&amp;IF(AF642="",""," "&amp;"0"&amp;AE642&amp;AF642&amp;AG642))</f>
        <v>00240 0001130</v>
      </c>
      <c r="L642" t="str">
        <f>IF(AH642="","",VLOOKUP(AH642,[2]種目コード!$A:$B,2,0)&amp;IF(AJ642="",""," "&amp;"0"&amp;AI642&amp;AJ642&amp;AK642))</f>
        <v>07320 00621</v>
      </c>
      <c r="O642" t="s">
        <v>4010</v>
      </c>
      <c r="P642" t="s">
        <v>4011</v>
      </c>
      <c r="Q642" t="s">
        <v>4012</v>
      </c>
      <c r="R642" t="s">
        <v>653</v>
      </c>
      <c r="S642" t="s">
        <v>4013</v>
      </c>
      <c r="T642" t="s">
        <v>2805</v>
      </c>
      <c r="U642" t="s">
        <v>4014</v>
      </c>
      <c r="V642" t="s">
        <v>178</v>
      </c>
      <c r="W642" t="s">
        <v>496</v>
      </c>
      <c r="X642" t="s">
        <v>180</v>
      </c>
      <c r="Y642" t="s">
        <v>560</v>
      </c>
      <c r="Z642" t="s">
        <v>355</v>
      </c>
      <c r="AA642">
        <v>14</v>
      </c>
      <c r="AB642" t="s">
        <v>1982</v>
      </c>
      <c r="AC642" t="s">
        <v>4009</v>
      </c>
      <c r="AD642" t="s">
        <v>2</v>
      </c>
      <c r="AE642" s="39" t="s">
        <v>210</v>
      </c>
      <c r="AF642" t="s">
        <v>196</v>
      </c>
      <c r="AG642" t="s">
        <v>598</v>
      </c>
      <c r="AH642" t="s">
        <v>9</v>
      </c>
      <c r="AJ642" s="39" t="s">
        <v>223</v>
      </c>
      <c r="AK642" t="s">
        <v>304</v>
      </c>
      <c r="AL642" t="s">
        <v>3</v>
      </c>
      <c r="AM642" t="s">
        <v>220</v>
      </c>
    </row>
    <row r="643" spans="3:41" x14ac:dyDescent="0.2">
      <c r="C643">
        <v>500000641</v>
      </c>
      <c r="E643" t="str">
        <f t="shared" ref="E643:E706" si="46">ASC(O643&amp;"  "&amp;P643&amp;IF(Z643="","","("&amp;Z643&amp;")"))</f>
        <v>戸井田  大慧(中2)</v>
      </c>
      <c r="F643" t="str">
        <f t="shared" si="44"/>
        <v>ﾄｲﾀﾞ ｵｵｹｲ</v>
      </c>
      <c r="G643" t="str">
        <f t="shared" ref="G643:G706" si="47">ASC(UPPER(S643)&amp;" "&amp;PROPER(T643))&amp;"("&amp;RIGHT(W643,2)&amp;")"</f>
        <v>TIDA Ôokei(07)</v>
      </c>
      <c r="H643">
        <f t="shared" si="45"/>
        <v>1</v>
      </c>
      <c r="I643">
        <v>50</v>
      </c>
      <c r="J643">
        <f>IF(AC643="","500001",VLOOKUP(AC643,[2]shozoku!$A:$B,2,0))</f>
        <v>500096</v>
      </c>
      <c r="K643" t="str">
        <f>IF(AD643="","",VLOOKUP(AD643,[2]種目コード!$A:$B,2,0)&amp;IF(AF643="",""," "&amp;"0"&amp;AE643&amp;AF643&amp;AG643))</f>
        <v>00240 0001370</v>
      </c>
      <c r="L643" t="str">
        <f>IF(AH643="","",VLOOKUP(AH643,[2]種目コード!$A:$B,2,0)&amp;IF(AJ643="",""," "&amp;"0"&amp;AI643&amp;AJ643&amp;AK643))</f>
        <v>07320 00444</v>
      </c>
      <c r="O643" t="s">
        <v>4015</v>
      </c>
      <c r="P643" t="s">
        <v>4016</v>
      </c>
      <c r="Q643" t="s">
        <v>4017</v>
      </c>
      <c r="R643" t="s">
        <v>4018</v>
      </c>
      <c r="S643" t="s">
        <v>4019</v>
      </c>
      <c r="T643" t="s">
        <v>4020</v>
      </c>
      <c r="U643" t="s">
        <v>4021</v>
      </c>
      <c r="V643" t="s">
        <v>178</v>
      </c>
      <c r="W643" t="s">
        <v>496</v>
      </c>
      <c r="X643" t="s">
        <v>247</v>
      </c>
      <c r="Y643" t="s">
        <v>233</v>
      </c>
      <c r="Z643" t="s">
        <v>355</v>
      </c>
      <c r="AA643">
        <v>14</v>
      </c>
      <c r="AB643" t="s">
        <v>1982</v>
      </c>
      <c r="AC643" t="s">
        <v>4009</v>
      </c>
      <c r="AD643" t="s">
        <v>2</v>
      </c>
      <c r="AE643" s="39" t="s">
        <v>210</v>
      </c>
      <c r="AF643" t="s">
        <v>497</v>
      </c>
      <c r="AG643" t="s">
        <v>871</v>
      </c>
      <c r="AH643" t="s">
        <v>9</v>
      </c>
      <c r="AJ643" s="39" t="s">
        <v>235</v>
      </c>
      <c r="AK643" t="s">
        <v>2471</v>
      </c>
      <c r="AL643" t="s">
        <v>3</v>
      </c>
      <c r="AM643" t="s">
        <v>220</v>
      </c>
    </row>
    <row r="644" spans="3:41" x14ac:dyDescent="0.2">
      <c r="C644">
        <v>500000642</v>
      </c>
      <c r="E644" t="str">
        <f t="shared" si="46"/>
        <v>小市  蒼空(中2)</v>
      </c>
      <c r="F644" t="str">
        <f t="shared" si="44"/>
        <v>ｺｲﾁ ｱｵｿﾞﾗ</v>
      </c>
      <c r="G644" t="str">
        <f t="shared" si="47"/>
        <v>KOICHI Aozora(07)</v>
      </c>
      <c r="H644">
        <f t="shared" si="45"/>
        <v>1</v>
      </c>
      <c r="I644">
        <v>50</v>
      </c>
      <c r="J644">
        <f>IF(AC644="","500001",VLOOKUP(AC644,[2]shozoku!$A:$B,2,0))</f>
        <v>500096</v>
      </c>
      <c r="K644" t="str">
        <f>IF(AD644="","",VLOOKUP(AD644,[2]種目コード!$A:$B,2,0)&amp;IF(AF644="",""," "&amp;"0"&amp;AE644&amp;AF644&amp;AG644))</f>
        <v>00240</v>
      </c>
      <c r="L644" t="str">
        <f>IF(AH644="","",VLOOKUP(AH644,[2]種目コード!$A:$B,2,0)&amp;IF(AJ644="",""," "&amp;"0"&amp;AI644&amp;AJ644&amp;AK644))</f>
        <v>00320</v>
      </c>
      <c r="O644" t="s">
        <v>4022</v>
      </c>
      <c r="P644" t="s">
        <v>4023</v>
      </c>
      <c r="Q644" t="s">
        <v>4024</v>
      </c>
      <c r="R644" t="s">
        <v>4025</v>
      </c>
      <c r="S644" t="s">
        <v>991</v>
      </c>
      <c r="T644" t="s">
        <v>4026</v>
      </c>
      <c r="U644" t="s">
        <v>4027</v>
      </c>
      <c r="V644" t="s">
        <v>178</v>
      </c>
      <c r="W644" t="s">
        <v>496</v>
      </c>
      <c r="X644" t="s">
        <v>181</v>
      </c>
      <c r="Y644" t="s">
        <v>598</v>
      </c>
      <c r="Z644" t="s">
        <v>355</v>
      </c>
      <c r="AA644">
        <v>13</v>
      </c>
      <c r="AB644" t="s">
        <v>1982</v>
      </c>
      <c r="AC644" t="s">
        <v>4009</v>
      </c>
      <c r="AD644" t="s">
        <v>2</v>
      </c>
      <c r="AH644" t="s">
        <v>380</v>
      </c>
      <c r="AL644" t="s">
        <v>3</v>
      </c>
      <c r="AM644" t="s">
        <v>220</v>
      </c>
    </row>
    <row r="645" spans="3:41" x14ac:dyDescent="0.2">
      <c r="C645">
        <v>500000643</v>
      </c>
      <c r="E645" t="str">
        <f t="shared" si="46"/>
        <v>杉浦  隼斗(中2)</v>
      </c>
      <c r="F645" t="str">
        <f t="shared" si="44"/>
        <v>ｽｷﾞｳﾗ ﾊﾔﾄ</v>
      </c>
      <c r="G645" t="str">
        <f t="shared" si="47"/>
        <v>SUGIURA Hayato(07)</v>
      </c>
      <c r="H645">
        <f t="shared" si="45"/>
        <v>1</v>
      </c>
      <c r="I645">
        <v>50</v>
      </c>
      <c r="J645">
        <f>IF(AC645="","500001",VLOOKUP(AC645,[2]shozoku!$A:$B,2,0))</f>
        <v>500096</v>
      </c>
      <c r="K645" t="str">
        <f>IF(AD645="","",VLOOKUP(AD645,[2]種目コード!$A:$B,2,0)&amp;IF(AF645="",""," "&amp;"0"&amp;AE645&amp;AF645&amp;AG645))</f>
        <v>00240 0001229</v>
      </c>
      <c r="L645" t="str">
        <f>IF(AH645="","",VLOOKUP(AH645,[2]種目コード!$A:$B,2,0)&amp;IF(AJ645="",""," "&amp;"0"&amp;AI645&amp;AJ645&amp;AK645))</f>
        <v>00320</v>
      </c>
      <c r="O645" t="s">
        <v>4028</v>
      </c>
      <c r="P645" t="s">
        <v>4029</v>
      </c>
      <c r="Q645" t="s">
        <v>4030</v>
      </c>
      <c r="R645" t="s">
        <v>2864</v>
      </c>
      <c r="S645" t="s">
        <v>4031</v>
      </c>
      <c r="T645" t="s">
        <v>2866</v>
      </c>
      <c r="U645" t="s">
        <v>4032</v>
      </c>
      <c r="V645" t="s">
        <v>178</v>
      </c>
      <c r="W645" t="s">
        <v>496</v>
      </c>
      <c r="X645" t="s">
        <v>311</v>
      </c>
      <c r="Y645" t="s">
        <v>221</v>
      </c>
      <c r="Z645" t="s">
        <v>355</v>
      </c>
      <c r="AA645">
        <v>14</v>
      </c>
      <c r="AB645" t="s">
        <v>1982</v>
      </c>
      <c r="AC645" t="s">
        <v>4009</v>
      </c>
      <c r="AD645" t="s">
        <v>2</v>
      </c>
      <c r="AE645" s="39" t="s">
        <v>210</v>
      </c>
      <c r="AF645" t="s">
        <v>181</v>
      </c>
      <c r="AG645" t="s">
        <v>648</v>
      </c>
      <c r="AH645" t="s">
        <v>380</v>
      </c>
      <c r="AL645" t="s">
        <v>3</v>
      </c>
      <c r="AM645" t="s">
        <v>220</v>
      </c>
    </row>
    <row r="646" spans="3:41" x14ac:dyDescent="0.2">
      <c r="C646">
        <v>500000644</v>
      </c>
      <c r="E646" t="str">
        <f t="shared" si="46"/>
        <v>武藤  和司(中2)</v>
      </c>
      <c r="F646" t="str">
        <f t="shared" si="44"/>
        <v>ﾑﾄｳ ｶｽﾞｼ</v>
      </c>
      <c r="G646" t="str">
        <f t="shared" si="47"/>
        <v>MUTOU Kazusi(08)</v>
      </c>
      <c r="H646">
        <f t="shared" si="45"/>
        <v>1</v>
      </c>
      <c r="I646">
        <v>50</v>
      </c>
      <c r="J646">
        <f>IF(AC646="","500001",VLOOKUP(AC646,[2]shozoku!$A:$B,2,0))</f>
        <v>500096</v>
      </c>
      <c r="K646" t="str">
        <f>IF(AD646="","",VLOOKUP(AD646,[2]種目コード!$A:$B,2,0)&amp;IF(AF646="",""," "&amp;"0"&amp;AE646&amp;AF646&amp;AG646))</f>
        <v>00840</v>
      </c>
      <c r="L646" t="str">
        <f>IF(AH646="","",VLOOKUP(AH646,[2]種目コード!$A:$B,2,0)&amp;IF(AJ646="",""," "&amp;"0"&amp;AI646&amp;AJ646&amp;AK646))</f>
        <v/>
      </c>
      <c r="O646" t="s">
        <v>4033</v>
      </c>
      <c r="P646" t="s">
        <v>4034</v>
      </c>
      <c r="Q646" t="s">
        <v>4035</v>
      </c>
      <c r="R646" t="s">
        <v>1922</v>
      </c>
      <c r="S646" t="s">
        <v>4036</v>
      </c>
      <c r="T646" t="s">
        <v>4037</v>
      </c>
      <c r="U646" t="s">
        <v>4038</v>
      </c>
      <c r="V646" t="s">
        <v>178</v>
      </c>
      <c r="W646" t="s">
        <v>584</v>
      </c>
      <c r="X646" t="s">
        <v>220</v>
      </c>
      <c r="Y646" t="s">
        <v>180</v>
      </c>
      <c r="Z646" t="s">
        <v>355</v>
      </c>
      <c r="AA646">
        <v>13</v>
      </c>
      <c r="AB646" t="s">
        <v>1982</v>
      </c>
      <c r="AC646" t="s">
        <v>4009</v>
      </c>
      <c r="AD646" t="s">
        <v>364</v>
      </c>
    </row>
    <row r="647" spans="3:41" x14ac:dyDescent="0.2">
      <c r="C647">
        <v>500000645</v>
      </c>
      <c r="E647" t="str">
        <f t="shared" si="46"/>
        <v>岩永  陽希(中1)</v>
      </c>
      <c r="F647" t="str">
        <f t="shared" si="44"/>
        <v>ｲﾜﾅｶﾞ ﾊﾙｷ</v>
      </c>
      <c r="G647" t="str">
        <f t="shared" si="47"/>
        <v>IWANAGA Haruki(08)</v>
      </c>
      <c r="H647">
        <f t="shared" si="45"/>
        <v>1</v>
      </c>
      <c r="I647">
        <v>50</v>
      </c>
      <c r="J647">
        <f>IF(AC647="","500001",VLOOKUP(AC647,[2]shozoku!$A:$B,2,0))</f>
        <v>500096</v>
      </c>
      <c r="K647" t="str">
        <f>IF(AD647="","",VLOOKUP(AD647,[2]種目コード!$A:$B,2,0)&amp;IF(AF647="",""," "&amp;"0"&amp;AE647&amp;AF647&amp;AG647))</f>
        <v>00230 0001382</v>
      </c>
      <c r="L647" t="str">
        <f>IF(AH647="","",VLOOKUP(AH647,[2]種目コード!$A:$B,2,0)&amp;IF(AJ647="",""," "&amp;"0"&amp;AI647&amp;AJ647&amp;AK647))</f>
        <v>07320</v>
      </c>
      <c r="O647" t="s">
        <v>4039</v>
      </c>
      <c r="P647" t="s">
        <v>4040</v>
      </c>
      <c r="Q647" t="s">
        <v>4041</v>
      </c>
      <c r="R647" t="s">
        <v>4042</v>
      </c>
      <c r="S647" t="s">
        <v>4043</v>
      </c>
      <c r="T647" t="s">
        <v>4044</v>
      </c>
      <c r="U647" t="s">
        <v>4045</v>
      </c>
      <c r="V647" t="s">
        <v>178</v>
      </c>
      <c r="W647" t="s">
        <v>584</v>
      </c>
      <c r="X647" t="s">
        <v>715</v>
      </c>
      <c r="Y647" t="s">
        <v>236</v>
      </c>
      <c r="Z647" t="s">
        <v>402</v>
      </c>
      <c r="AA647">
        <v>13</v>
      </c>
      <c r="AB647" t="s">
        <v>1982</v>
      </c>
      <c r="AC647" t="s">
        <v>4009</v>
      </c>
      <c r="AD647" t="s">
        <v>1</v>
      </c>
      <c r="AE647" s="39" t="s">
        <v>210</v>
      </c>
      <c r="AF647" t="s">
        <v>497</v>
      </c>
      <c r="AG647" t="s">
        <v>1997</v>
      </c>
      <c r="AH647" t="s">
        <v>9</v>
      </c>
    </row>
    <row r="648" spans="3:41" x14ac:dyDescent="0.2">
      <c r="C648">
        <v>500000646</v>
      </c>
      <c r="E648" t="str">
        <f t="shared" si="46"/>
        <v>千野  耀大(中1)</v>
      </c>
      <c r="F648" t="str">
        <f t="shared" si="44"/>
        <v>ﾁﾉ ﾖｳﾀﾞｲ</v>
      </c>
      <c r="G648" t="str">
        <f t="shared" si="47"/>
        <v>TINO Youdai(08)</v>
      </c>
      <c r="H648">
        <f t="shared" si="45"/>
        <v>1</v>
      </c>
      <c r="I648">
        <v>50</v>
      </c>
      <c r="J648">
        <f>IF(AC648="","500001",VLOOKUP(AC648,[2]shozoku!$A:$B,2,0))</f>
        <v>500096</v>
      </c>
      <c r="K648" t="str">
        <f>IF(AD648="","",VLOOKUP(AD648,[2]種目コード!$A:$B,2,0)&amp;IF(AF648="",""," "&amp;"0"&amp;AE648&amp;AF648&amp;AG648))</f>
        <v>00230 0001232</v>
      </c>
      <c r="L648" t="str">
        <f>IF(AH648="","",VLOOKUP(AH648,[2]種目コード!$A:$B,2,0)&amp;IF(AJ648="",""," "&amp;"0"&amp;AI648&amp;AJ648&amp;AK648))</f>
        <v>07320</v>
      </c>
      <c r="O648" t="s">
        <v>4046</v>
      </c>
      <c r="P648" t="s">
        <v>4047</v>
      </c>
      <c r="Q648" t="s">
        <v>4048</v>
      </c>
      <c r="R648" t="s">
        <v>4049</v>
      </c>
      <c r="S648" t="s">
        <v>4050</v>
      </c>
      <c r="T648" t="s">
        <v>4051</v>
      </c>
      <c r="U648" t="s">
        <v>4052</v>
      </c>
      <c r="V648" t="s">
        <v>178</v>
      </c>
      <c r="W648" t="s">
        <v>584</v>
      </c>
      <c r="X648" t="s">
        <v>311</v>
      </c>
      <c r="Y648" t="s">
        <v>186</v>
      </c>
      <c r="Z648" t="s">
        <v>402</v>
      </c>
      <c r="AA648">
        <v>13</v>
      </c>
      <c r="AB648" t="s">
        <v>1982</v>
      </c>
      <c r="AC648" t="s">
        <v>4009</v>
      </c>
      <c r="AD648" t="s">
        <v>1</v>
      </c>
      <c r="AE648" s="39" t="s">
        <v>210</v>
      </c>
      <c r="AF648" t="s">
        <v>181</v>
      </c>
      <c r="AG648" t="s">
        <v>1279</v>
      </c>
      <c r="AH648" t="s">
        <v>9</v>
      </c>
      <c r="AL648" t="s">
        <v>3</v>
      </c>
      <c r="AM648" t="s">
        <v>220</v>
      </c>
    </row>
    <row r="649" spans="3:41" x14ac:dyDescent="0.2">
      <c r="C649">
        <v>500000647</v>
      </c>
      <c r="E649" t="str">
        <f t="shared" si="46"/>
        <v>中條  晄大(中1)</v>
      </c>
      <c r="F649" t="str">
        <f t="shared" si="44"/>
        <v>ﾁｭｳｼﾞｮｳ ｺｳﾀﾞｲ</v>
      </c>
      <c r="G649" t="str">
        <f t="shared" si="47"/>
        <v>CHUJO Koudai(08)</v>
      </c>
      <c r="H649">
        <f t="shared" si="45"/>
        <v>1</v>
      </c>
      <c r="I649">
        <v>50</v>
      </c>
      <c r="J649">
        <f>IF(AC649="","500001",VLOOKUP(AC649,[2]shozoku!$A:$B,2,0))</f>
        <v>500096</v>
      </c>
      <c r="K649" t="str">
        <f>IF(AD649="","",VLOOKUP(AD649,[2]種目コード!$A:$B,2,0)&amp;IF(AF649="",""," "&amp;"0"&amp;AE649&amp;AF649&amp;AG649))</f>
        <v>00230</v>
      </c>
      <c r="L649" t="str">
        <f>IF(AH649="","",VLOOKUP(AH649,[2]種目コード!$A:$B,2,0)&amp;IF(AJ649="",""," "&amp;"0"&amp;AI649&amp;AJ649&amp;AK649))</f>
        <v>07320</v>
      </c>
      <c r="O649" t="s">
        <v>4053</v>
      </c>
      <c r="P649" t="s">
        <v>4054</v>
      </c>
      <c r="Q649" t="s">
        <v>4055</v>
      </c>
      <c r="R649" t="s">
        <v>698</v>
      </c>
      <c r="S649" t="s">
        <v>4056</v>
      </c>
      <c r="T649" t="s">
        <v>1809</v>
      </c>
      <c r="U649" t="s">
        <v>4057</v>
      </c>
      <c r="V649" t="s">
        <v>178</v>
      </c>
      <c r="W649" t="s">
        <v>584</v>
      </c>
      <c r="X649" t="s">
        <v>247</v>
      </c>
      <c r="Y649" t="s">
        <v>196</v>
      </c>
      <c r="Z649" t="s">
        <v>402</v>
      </c>
      <c r="AA649">
        <v>13</v>
      </c>
      <c r="AB649" t="s">
        <v>1982</v>
      </c>
      <c r="AC649" t="s">
        <v>4009</v>
      </c>
      <c r="AD649" t="s">
        <v>1</v>
      </c>
      <c r="AH649" t="s">
        <v>9</v>
      </c>
    </row>
    <row r="650" spans="3:41" x14ac:dyDescent="0.2">
      <c r="C650">
        <v>500000648</v>
      </c>
      <c r="E650" t="str">
        <f t="shared" si="46"/>
        <v>篠  有華(中3)</v>
      </c>
      <c r="F650" t="str">
        <f t="shared" si="44"/>
        <v>ｼﾉ ﾕｳｶ</v>
      </c>
      <c r="G650" t="str">
        <f t="shared" si="47"/>
        <v>SINO Yuuka(06)</v>
      </c>
      <c r="H650">
        <f t="shared" si="45"/>
        <v>2</v>
      </c>
      <c r="I650">
        <v>50</v>
      </c>
      <c r="J650">
        <f>IF(AC650="","500001",VLOOKUP(AC650,[2]shozoku!$A:$B,2,0))</f>
        <v>500096</v>
      </c>
      <c r="K650" t="str">
        <f>IF(AD650="","",VLOOKUP(AD650,[2]種目コード!$A:$B,2,0)&amp;IF(AF650="",""," "&amp;"0"&amp;AE650&amp;AF650&amp;AG650))</f>
        <v>00240 0001394</v>
      </c>
      <c r="L650" t="str">
        <f>IF(AH650="","",VLOOKUP(AH650,[2]種目コード!$A:$B,2,0)&amp;IF(AJ650="",""," "&amp;"0"&amp;AI650&amp;AJ650&amp;AK650))</f>
        <v>07320</v>
      </c>
      <c r="O650" t="s">
        <v>4058</v>
      </c>
      <c r="P650" t="s">
        <v>4059</v>
      </c>
      <c r="Q650" t="s">
        <v>2117</v>
      </c>
      <c r="R650" t="s">
        <v>4060</v>
      </c>
      <c r="S650" t="s">
        <v>4061</v>
      </c>
      <c r="T650" t="s">
        <v>4062</v>
      </c>
      <c r="U650" t="s">
        <v>4063</v>
      </c>
      <c r="V650" t="s">
        <v>433</v>
      </c>
      <c r="W650" t="s">
        <v>901</v>
      </c>
      <c r="X650" t="s">
        <v>180</v>
      </c>
      <c r="Y650" t="s">
        <v>196</v>
      </c>
      <c r="Z650" t="s">
        <v>330</v>
      </c>
      <c r="AA650">
        <v>15</v>
      </c>
      <c r="AB650" t="s">
        <v>1982</v>
      </c>
      <c r="AC650" t="s">
        <v>4009</v>
      </c>
      <c r="AD650" t="s">
        <v>2</v>
      </c>
      <c r="AE650" s="39" t="s">
        <v>210</v>
      </c>
      <c r="AF650" t="s">
        <v>497</v>
      </c>
      <c r="AG650" t="s">
        <v>1428</v>
      </c>
      <c r="AH650" t="s">
        <v>9</v>
      </c>
      <c r="AL650" t="s">
        <v>3</v>
      </c>
      <c r="AM650" t="s">
        <v>522</v>
      </c>
    </row>
    <row r="651" spans="3:41" x14ac:dyDescent="0.2">
      <c r="C651">
        <v>500000649</v>
      </c>
      <c r="E651" t="str">
        <f t="shared" si="46"/>
        <v>大井  小鳥子(中2)</v>
      </c>
      <c r="F651" t="str">
        <f t="shared" si="44"/>
        <v>ｵｵｲ ｺﾄｺ</v>
      </c>
      <c r="G651" t="str">
        <f t="shared" si="47"/>
        <v>OOI Kotoko(07)</v>
      </c>
      <c r="H651">
        <f t="shared" si="45"/>
        <v>2</v>
      </c>
      <c r="I651">
        <v>50</v>
      </c>
      <c r="J651">
        <f>IF(AC651="","500001",VLOOKUP(AC651,[2]shozoku!$A:$B,2,0))</f>
        <v>500096</v>
      </c>
      <c r="K651" t="str">
        <f>IF(AD651="","",VLOOKUP(AD651,[2]種目コード!$A:$B,2,0)&amp;IF(AF651="",""," "&amp;"0"&amp;AE651&amp;AF651&amp;AG651))</f>
        <v>00240 0001551</v>
      </c>
      <c r="L651" t="str">
        <f>IF(AH651="","",VLOOKUP(AH651,[2]種目コード!$A:$B,2,0)&amp;IF(AJ651="",""," "&amp;"0"&amp;AI651&amp;AJ651&amp;AK651))</f>
        <v>07320</v>
      </c>
      <c r="O651" t="s">
        <v>4064</v>
      </c>
      <c r="P651" t="s">
        <v>4065</v>
      </c>
      <c r="Q651" t="s">
        <v>4066</v>
      </c>
      <c r="R651" t="s">
        <v>4067</v>
      </c>
      <c r="S651" t="s">
        <v>4068</v>
      </c>
      <c r="T651" t="s">
        <v>4069</v>
      </c>
      <c r="U651" t="s">
        <v>4070</v>
      </c>
      <c r="V651" t="s">
        <v>433</v>
      </c>
      <c r="W651" t="s">
        <v>496</v>
      </c>
      <c r="X651" t="s">
        <v>180</v>
      </c>
      <c r="Y651" t="s">
        <v>220</v>
      </c>
      <c r="Z651" t="s">
        <v>355</v>
      </c>
      <c r="AA651">
        <v>14</v>
      </c>
      <c r="AB651" t="s">
        <v>1982</v>
      </c>
      <c r="AC651" t="s">
        <v>4009</v>
      </c>
      <c r="AD651" t="s">
        <v>2</v>
      </c>
      <c r="AE651" s="39" t="s">
        <v>210</v>
      </c>
      <c r="AF651" t="s">
        <v>560</v>
      </c>
      <c r="AG651" t="s">
        <v>500</v>
      </c>
      <c r="AH651" t="s">
        <v>9</v>
      </c>
      <c r="AL651" t="s">
        <v>3</v>
      </c>
      <c r="AM651" t="s">
        <v>522</v>
      </c>
    </row>
    <row r="652" spans="3:41" x14ac:dyDescent="0.2">
      <c r="C652">
        <v>500000650</v>
      </c>
      <c r="E652" t="str">
        <f t="shared" si="46"/>
        <v>武田  愛白(中2)</v>
      </c>
      <c r="F652" t="str">
        <f t="shared" si="44"/>
        <v>ﾀｹﾀﾞ ﾏｼﾛ</v>
      </c>
      <c r="G652" t="str">
        <f t="shared" si="47"/>
        <v>TAKEDA Masiro(07)</v>
      </c>
      <c r="H652">
        <f t="shared" si="45"/>
        <v>2</v>
      </c>
      <c r="I652">
        <v>50</v>
      </c>
      <c r="J652">
        <f>IF(AC652="","500001",VLOOKUP(AC652,[2]shozoku!$A:$B,2,0))</f>
        <v>500096</v>
      </c>
      <c r="K652" t="str">
        <f>IF(AD652="","",VLOOKUP(AD652,[2]種目コード!$A:$B,2,0)&amp;IF(AF652="",""," "&amp;"0"&amp;AE652&amp;AF652&amp;AG652))</f>
        <v>00240</v>
      </c>
      <c r="L652" t="str">
        <f>IF(AH652="","",VLOOKUP(AH652,[2]種目コード!$A:$B,2,0)&amp;IF(AJ652="",""," "&amp;"0"&amp;AI652&amp;AJ652&amp;AK652))</f>
        <v>07320</v>
      </c>
      <c r="O652" t="s">
        <v>4071</v>
      </c>
      <c r="P652" t="s">
        <v>4072</v>
      </c>
      <c r="Q652" t="s">
        <v>4073</v>
      </c>
      <c r="R652" t="s">
        <v>4074</v>
      </c>
      <c r="S652" t="s">
        <v>4075</v>
      </c>
      <c r="T652" t="s">
        <v>4076</v>
      </c>
      <c r="U652" t="s">
        <v>4077</v>
      </c>
      <c r="V652" t="s">
        <v>433</v>
      </c>
      <c r="W652" t="s">
        <v>496</v>
      </c>
      <c r="X652" t="s">
        <v>181</v>
      </c>
      <c r="Y652" t="s">
        <v>220</v>
      </c>
      <c r="Z652" t="s">
        <v>355</v>
      </c>
      <c r="AA652">
        <v>13</v>
      </c>
      <c r="AB652" t="s">
        <v>1982</v>
      </c>
      <c r="AC652" t="s">
        <v>4009</v>
      </c>
      <c r="AD652" t="s">
        <v>2</v>
      </c>
      <c r="AH652" t="s">
        <v>9</v>
      </c>
      <c r="AL652" t="s">
        <v>3</v>
      </c>
      <c r="AM652" t="s">
        <v>522</v>
      </c>
    </row>
    <row r="653" spans="3:41" x14ac:dyDescent="0.2">
      <c r="C653">
        <v>500000651</v>
      </c>
      <c r="E653" t="str">
        <f t="shared" si="46"/>
        <v>内山  由絆奈(中2)</v>
      </c>
      <c r="F653" t="str">
        <f t="shared" si="44"/>
        <v>ｳﾁﾔﾏ ﾕｷﾅ</v>
      </c>
      <c r="G653" t="str">
        <f t="shared" si="47"/>
        <v>UTIYAMA Yukina(08)</v>
      </c>
      <c r="H653">
        <f t="shared" si="45"/>
        <v>2</v>
      </c>
      <c r="I653">
        <v>50</v>
      </c>
      <c r="J653">
        <f>IF(AC653="","500001",VLOOKUP(AC653,[2]shozoku!$A:$B,2,0))</f>
        <v>500096</v>
      </c>
      <c r="K653" t="str">
        <f>IF(AD653="","",VLOOKUP(AD653,[2]種目コード!$A:$B,2,0)&amp;IF(AF653="",""," "&amp;"0"&amp;AE653&amp;AF653&amp;AG653))</f>
        <v>00640</v>
      </c>
      <c r="L653" t="str">
        <f>IF(AH653="","",VLOOKUP(AH653,[2]種目コード!$A:$B,2,0)&amp;IF(AJ653="",""," "&amp;"0"&amp;AI653&amp;AJ653&amp;AK653))</f>
        <v/>
      </c>
      <c r="O653" t="s">
        <v>4078</v>
      </c>
      <c r="P653" t="s">
        <v>4079</v>
      </c>
      <c r="Q653" t="s">
        <v>4080</v>
      </c>
      <c r="R653" t="s">
        <v>4081</v>
      </c>
      <c r="S653" t="s">
        <v>4082</v>
      </c>
      <c r="T653" t="s">
        <v>4083</v>
      </c>
      <c r="U653" t="s">
        <v>4084</v>
      </c>
      <c r="V653" t="s">
        <v>433</v>
      </c>
      <c r="W653" t="s">
        <v>584</v>
      </c>
      <c r="X653" t="s">
        <v>220</v>
      </c>
      <c r="Y653" t="s">
        <v>304</v>
      </c>
      <c r="Z653" t="s">
        <v>355</v>
      </c>
      <c r="AA653">
        <v>13</v>
      </c>
      <c r="AB653" t="s">
        <v>1982</v>
      </c>
      <c r="AC653" t="s">
        <v>4009</v>
      </c>
      <c r="AD653" t="s">
        <v>441</v>
      </c>
      <c r="AL653" t="s">
        <v>3</v>
      </c>
      <c r="AM653" t="s">
        <v>522</v>
      </c>
    </row>
    <row r="654" spans="3:41" x14ac:dyDescent="0.2">
      <c r="C654">
        <v>500000652</v>
      </c>
      <c r="E654" t="str">
        <f t="shared" si="46"/>
        <v>東  海花(中1)</v>
      </c>
      <c r="F654" t="str">
        <f t="shared" si="44"/>
        <v>ﾋｶﾞｼ ｳﾐｶ</v>
      </c>
      <c r="G654" t="str">
        <f t="shared" si="47"/>
        <v>HIGASI Umika(08)</v>
      </c>
      <c r="H654">
        <f t="shared" si="45"/>
        <v>2</v>
      </c>
      <c r="I654">
        <v>50</v>
      </c>
      <c r="J654">
        <f>IF(AC654="","500001",VLOOKUP(AC654,[2]shozoku!$A:$B,2,0))</f>
        <v>500096</v>
      </c>
      <c r="K654" t="str">
        <f>IF(AD654="","",VLOOKUP(AD654,[2]種目コード!$A:$B,2,0)&amp;IF(AF654="",""," "&amp;"0"&amp;AE654&amp;AF654&amp;AG654))</f>
        <v>00230</v>
      </c>
      <c r="L654" t="str">
        <f>IF(AH654="","",VLOOKUP(AH654,[2]種目コード!$A:$B,2,0)&amp;IF(AJ654="",""," "&amp;"0"&amp;AI654&amp;AJ654&amp;AK654))</f>
        <v>00320</v>
      </c>
      <c r="O654" t="s">
        <v>4085</v>
      </c>
      <c r="P654" t="s">
        <v>4086</v>
      </c>
      <c r="Q654" t="s">
        <v>4087</v>
      </c>
      <c r="R654" t="s">
        <v>4088</v>
      </c>
      <c r="S654" t="s">
        <v>4089</v>
      </c>
      <c r="T654" t="s">
        <v>4090</v>
      </c>
      <c r="U654" t="s">
        <v>4091</v>
      </c>
      <c r="V654" t="s">
        <v>433</v>
      </c>
      <c r="W654" t="s">
        <v>584</v>
      </c>
      <c r="X654" t="s">
        <v>311</v>
      </c>
      <c r="Y654" t="s">
        <v>655</v>
      </c>
      <c r="Z654" t="s">
        <v>402</v>
      </c>
      <c r="AA654">
        <v>13</v>
      </c>
      <c r="AB654" t="s">
        <v>1982</v>
      </c>
      <c r="AC654" t="s">
        <v>4009</v>
      </c>
      <c r="AD654" t="s">
        <v>1</v>
      </c>
      <c r="AH654" t="s">
        <v>380</v>
      </c>
      <c r="AL654" t="s">
        <v>3</v>
      </c>
      <c r="AM654" t="s">
        <v>522</v>
      </c>
    </row>
    <row r="655" spans="3:41" x14ac:dyDescent="0.2">
      <c r="C655">
        <v>500000653</v>
      </c>
      <c r="E655" t="str">
        <f t="shared" si="46"/>
        <v>石塚  あさひ(中3)</v>
      </c>
      <c r="F655" t="str">
        <f t="shared" si="44"/>
        <v>ｲｼﾂﾞｶ ｱｻﾋ</v>
      </c>
      <c r="G655" t="str">
        <f t="shared" si="47"/>
        <v>ISHIZUKA Asahi(06)</v>
      </c>
      <c r="H655">
        <f t="shared" si="45"/>
        <v>1</v>
      </c>
      <c r="I655">
        <v>50</v>
      </c>
      <c r="J655">
        <f>IF(AC655="","500001",VLOOKUP(AC655,[2]shozoku!$A:$B,2,0))</f>
        <v>500097</v>
      </c>
      <c r="K655" t="str">
        <f>IF(AD655="","",VLOOKUP(AD655,[2]種目コード!$A:$B,2,0)&amp;IF(AF655="",""," "&amp;"0"&amp;AE655&amp;AF655&amp;AG655))</f>
        <v>00240 0001320</v>
      </c>
      <c r="L655" t="str">
        <f>IF(AH655="","",VLOOKUP(AH655,[2]種目コード!$A:$B,2,0)&amp;IF(AJ655="",""," "&amp;"0"&amp;AI655&amp;AJ655&amp;AK655))</f>
        <v>00320 0002790</v>
      </c>
      <c r="O655" t="s">
        <v>4092</v>
      </c>
      <c r="P655" t="s">
        <v>4093</v>
      </c>
      <c r="Q655" t="s">
        <v>4094</v>
      </c>
      <c r="R655" t="s">
        <v>2331</v>
      </c>
      <c r="S655" t="s">
        <v>4095</v>
      </c>
      <c r="T655" t="s">
        <v>2332</v>
      </c>
      <c r="U655" t="s">
        <v>4096</v>
      </c>
      <c r="V655" t="s">
        <v>178</v>
      </c>
      <c r="W655" t="s">
        <v>901</v>
      </c>
      <c r="X655" t="s">
        <v>322</v>
      </c>
      <c r="Y655" t="s">
        <v>303</v>
      </c>
      <c r="Z655" t="s">
        <v>330</v>
      </c>
      <c r="AB655" t="s">
        <v>1982</v>
      </c>
      <c r="AC655" t="s">
        <v>4097</v>
      </c>
      <c r="AD655" t="s">
        <v>2</v>
      </c>
      <c r="AE655" s="39" t="s">
        <v>210</v>
      </c>
      <c r="AF655" t="s">
        <v>497</v>
      </c>
      <c r="AG655" t="s">
        <v>655</v>
      </c>
      <c r="AH655" t="s">
        <v>380</v>
      </c>
      <c r="AI655" t="s">
        <v>187</v>
      </c>
      <c r="AJ655" t="s">
        <v>542</v>
      </c>
      <c r="AK655" t="s">
        <v>985</v>
      </c>
      <c r="AL655" t="s">
        <v>3</v>
      </c>
      <c r="AM655" t="s">
        <v>220</v>
      </c>
      <c r="AN655" t="s">
        <v>1317</v>
      </c>
      <c r="AO655" t="s">
        <v>187</v>
      </c>
    </row>
    <row r="656" spans="3:41" x14ac:dyDescent="0.2">
      <c r="C656">
        <v>500000654</v>
      </c>
      <c r="E656" t="str">
        <f t="shared" si="46"/>
        <v>國谷  優斗(中2)</v>
      </c>
      <c r="F656" t="str">
        <f t="shared" si="44"/>
        <v>ｸﾆﾔ ﾕｳﾄ</v>
      </c>
      <c r="G656" t="str">
        <f t="shared" si="47"/>
        <v>KUNIYA Yuto(07)</v>
      </c>
      <c r="H656">
        <f t="shared" si="45"/>
        <v>1</v>
      </c>
      <c r="I656">
        <v>50</v>
      </c>
      <c r="J656">
        <f>IF(AC656="","500001",VLOOKUP(AC656,[2]shozoku!$A:$B,2,0))</f>
        <v>500097</v>
      </c>
      <c r="K656" t="str">
        <f>IF(AD656="","",VLOOKUP(AD656,[2]種目コード!$A:$B,2,0)&amp;IF(AF656="",""," "&amp;"0"&amp;AE656&amp;AF656&amp;AG656))</f>
        <v>00240 0001285</v>
      </c>
      <c r="L656" t="str">
        <f>IF(AH656="","",VLOOKUP(AH656,[2]種目コード!$A:$B,2,0)&amp;IF(AJ656="",""," "&amp;"0"&amp;AI656&amp;AJ656&amp;AK656))</f>
        <v>00320 0002620</v>
      </c>
      <c r="O656" t="s">
        <v>4098</v>
      </c>
      <c r="P656" t="s">
        <v>4099</v>
      </c>
      <c r="Q656" t="s">
        <v>4100</v>
      </c>
      <c r="R656" t="s">
        <v>653</v>
      </c>
      <c r="S656" t="s">
        <v>4101</v>
      </c>
      <c r="T656" t="s">
        <v>654</v>
      </c>
      <c r="U656" t="s">
        <v>4102</v>
      </c>
      <c r="V656" t="s">
        <v>178</v>
      </c>
      <c r="W656" t="s">
        <v>496</v>
      </c>
      <c r="X656" t="s">
        <v>880</v>
      </c>
      <c r="Y656" t="s">
        <v>285</v>
      </c>
      <c r="Z656" t="s">
        <v>355</v>
      </c>
      <c r="AB656" t="s">
        <v>1982</v>
      </c>
      <c r="AC656" t="s">
        <v>4097</v>
      </c>
      <c r="AD656" t="s">
        <v>2</v>
      </c>
      <c r="AE656" s="39" t="s">
        <v>210</v>
      </c>
      <c r="AF656" t="s">
        <v>181</v>
      </c>
      <c r="AG656" t="s">
        <v>1399</v>
      </c>
      <c r="AH656" t="s">
        <v>380</v>
      </c>
      <c r="AI656" t="s">
        <v>187</v>
      </c>
      <c r="AJ656" t="s">
        <v>248</v>
      </c>
      <c r="AK656" t="s">
        <v>655</v>
      </c>
      <c r="AL656" t="s">
        <v>3</v>
      </c>
      <c r="AM656" t="s">
        <v>220</v>
      </c>
      <c r="AN656" t="s">
        <v>1317</v>
      </c>
      <c r="AO656" t="s">
        <v>187</v>
      </c>
    </row>
    <row r="657" spans="3:41" x14ac:dyDescent="0.2">
      <c r="C657">
        <v>500000655</v>
      </c>
      <c r="E657" t="str">
        <f t="shared" si="46"/>
        <v>麻生  匠(中1)</v>
      </c>
      <c r="F657" t="str">
        <f t="shared" si="44"/>
        <v>ｱｻｵ ｼｮｳ</v>
      </c>
      <c r="G657" t="str">
        <f t="shared" si="47"/>
        <v>ASAO Sho(08)</v>
      </c>
      <c r="H657">
        <f t="shared" si="45"/>
        <v>1</v>
      </c>
      <c r="I657">
        <v>50</v>
      </c>
      <c r="J657">
        <f>IF(AC657="","500001",VLOOKUP(AC657,[2]shozoku!$A:$B,2,0))</f>
        <v>500097</v>
      </c>
      <c r="K657" t="str">
        <f>IF(AD657="","",VLOOKUP(AD657,[2]種目コード!$A:$B,2,0)&amp;IF(AF657="",""," "&amp;"0"&amp;AE657&amp;AF657&amp;AG657))</f>
        <v>00230 0001550</v>
      </c>
      <c r="L657" t="str">
        <f>IF(AH657="","",VLOOKUP(AH657,[2]種目コード!$A:$B,2,0)&amp;IF(AJ657="",""," "&amp;"0"&amp;AI657&amp;AJ657&amp;AK657))</f>
        <v/>
      </c>
      <c r="O657" t="s">
        <v>4103</v>
      </c>
      <c r="P657" t="s">
        <v>4104</v>
      </c>
      <c r="Q657" t="s">
        <v>4105</v>
      </c>
      <c r="R657" t="s">
        <v>1300</v>
      </c>
      <c r="S657" t="s">
        <v>4106</v>
      </c>
      <c r="T657" t="s">
        <v>1302</v>
      </c>
      <c r="U657" t="s">
        <v>4107</v>
      </c>
      <c r="V657" t="s">
        <v>178</v>
      </c>
      <c r="W657" t="s">
        <v>584</v>
      </c>
      <c r="X657" t="s">
        <v>196</v>
      </c>
      <c r="Y657" t="s">
        <v>233</v>
      </c>
      <c r="Z657" t="s">
        <v>402</v>
      </c>
      <c r="AB657" t="s">
        <v>1982</v>
      </c>
      <c r="AC657" t="s">
        <v>4097</v>
      </c>
      <c r="AD657" t="s">
        <v>1</v>
      </c>
      <c r="AE657" s="39" t="s">
        <v>210</v>
      </c>
      <c r="AF657" t="s">
        <v>560</v>
      </c>
      <c r="AG657" t="s">
        <v>1068</v>
      </c>
      <c r="AL657" t="s">
        <v>3</v>
      </c>
      <c r="AM657" t="s">
        <v>220</v>
      </c>
      <c r="AN657" t="s">
        <v>1317</v>
      </c>
      <c r="AO657" t="s">
        <v>187</v>
      </c>
    </row>
    <row r="658" spans="3:41" x14ac:dyDescent="0.2">
      <c r="C658">
        <v>500000656</v>
      </c>
      <c r="E658" t="str">
        <f t="shared" si="46"/>
        <v>海老沢  大樹(中1)</v>
      </c>
      <c r="F658" t="str">
        <f t="shared" si="44"/>
        <v>ｴﾋﾞｻﾜ ﾀﾞｲｷ</v>
      </c>
      <c r="G658" t="str">
        <f t="shared" si="47"/>
        <v>EBISAWA Daiki(09)</v>
      </c>
      <c r="H658">
        <f t="shared" si="45"/>
        <v>1</v>
      </c>
      <c r="I658">
        <v>50</v>
      </c>
      <c r="J658">
        <f>IF(AC658="","500001",VLOOKUP(AC658,[2]shozoku!$A:$B,2,0))</f>
        <v>500097</v>
      </c>
      <c r="K658" t="str">
        <f>IF(AD658="","",VLOOKUP(AD658,[2]種目コード!$A:$B,2,0)&amp;IF(AF658="",""," "&amp;"0"&amp;AE658&amp;AF658&amp;AG658))</f>
        <v>00830 0060000</v>
      </c>
      <c r="L658" t="str">
        <f>IF(AH658="","",VLOOKUP(AH658,[2]種目コード!$A:$B,2,0)&amp;IF(AJ658="",""," "&amp;"0"&amp;AI658&amp;AJ658&amp;AK658))</f>
        <v/>
      </c>
      <c r="O658" t="s">
        <v>4108</v>
      </c>
      <c r="P658" t="s">
        <v>4109</v>
      </c>
      <c r="Q658" t="s">
        <v>4110</v>
      </c>
      <c r="R658" t="s">
        <v>1739</v>
      </c>
      <c r="S658" t="s">
        <v>4111</v>
      </c>
      <c r="T658" t="s">
        <v>1741</v>
      </c>
      <c r="U658" t="s">
        <v>4112</v>
      </c>
      <c r="V658" t="s">
        <v>178</v>
      </c>
      <c r="W658" t="s">
        <v>573</v>
      </c>
      <c r="X658" t="s">
        <v>499</v>
      </c>
      <c r="Y658" t="s">
        <v>560</v>
      </c>
      <c r="Z658" t="s">
        <v>402</v>
      </c>
      <c r="AB658" t="s">
        <v>1982</v>
      </c>
      <c r="AC658" t="s">
        <v>4097</v>
      </c>
      <c r="AD658" s="31" t="s">
        <v>586</v>
      </c>
      <c r="AE658" s="31" t="s">
        <v>284</v>
      </c>
      <c r="AF658" t="s">
        <v>187</v>
      </c>
      <c r="AG658" t="s">
        <v>187</v>
      </c>
    </row>
    <row r="659" spans="3:41" x14ac:dyDescent="0.2">
      <c r="C659">
        <v>500000657</v>
      </c>
      <c r="E659" t="str">
        <f t="shared" si="46"/>
        <v>奥澤  宅海(中1)</v>
      </c>
      <c r="F659" t="str">
        <f t="shared" si="44"/>
        <v>ｵｸｻﾞﾜ ﾀｸﾐ</v>
      </c>
      <c r="G659" t="str">
        <f t="shared" si="47"/>
        <v>OKUZAWA Takumi(08)</v>
      </c>
      <c r="H659">
        <f t="shared" si="45"/>
        <v>1</v>
      </c>
      <c r="I659">
        <v>50</v>
      </c>
      <c r="J659">
        <f>IF(AC659="","500001",VLOOKUP(AC659,[2]shozoku!$A:$B,2,0))</f>
        <v>500097</v>
      </c>
      <c r="K659" t="str">
        <f>IF(AD659="","",VLOOKUP(AD659,[2]種目コード!$A:$B,2,0)&amp;IF(AF659="",""," "&amp;"0"&amp;AE659&amp;AF659&amp;AG659))</f>
        <v>00230 0001450</v>
      </c>
      <c r="L659" t="str">
        <f>IF(AH659="","",VLOOKUP(AH659,[2]種目コード!$A:$B,2,0)&amp;IF(AJ659="",""," "&amp;"0"&amp;AI659&amp;AJ659&amp;AK659))</f>
        <v/>
      </c>
      <c r="O659" t="s">
        <v>4113</v>
      </c>
      <c r="P659" t="s">
        <v>4114</v>
      </c>
      <c r="Q659" t="s">
        <v>4115</v>
      </c>
      <c r="R659" t="s">
        <v>853</v>
      </c>
      <c r="S659" t="s">
        <v>4116</v>
      </c>
      <c r="T659" t="s">
        <v>1334</v>
      </c>
      <c r="U659" t="s">
        <v>4117</v>
      </c>
      <c r="V659" t="s">
        <v>178</v>
      </c>
      <c r="W659" t="s">
        <v>584</v>
      </c>
      <c r="X659" t="s">
        <v>322</v>
      </c>
      <c r="Y659" t="s">
        <v>730</v>
      </c>
      <c r="Z659" t="s">
        <v>402</v>
      </c>
      <c r="AB659" t="s">
        <v>1982</v>
      </c>
      <c r="AC659" t="s">
        <v>4097</v>
      </c>
      <c r="AD659" t="s">
        <v>1</v>
      </c>
      <c r="AE659" s="39" t="s">
        <v>210</v>
      </c>
      <c r="AF659" t="s">
        <v>263</v>
      </c>
      <c r="AG659" t="s">
        <v>1068</v>
      </c>
    </row>
    <row r="660" spans="3:41" x14ac:dyDescent="0.2">
      <c r="C660">
        <v>500000658</v>
      </c>
      <c r="E660" t="str">
        <f t="shared" si="46"/>
        <v>宍戸  遥斗(中1)</v>
      </c>
      <c r="F660" t="str">
        <f t="shared" si="44"/>
        <v>ｼｼﾄﾞ ﾊﾙﾄ</v>
      </c>
      <c r="G660" t="str">
        <f t="shared" si="47"/>
        <v>SHISHIDO Haruto(08)</v>
      </c>
      <c r="H660">
        <f t="shared" si="45"/>
        <v>1</v>
      </c>
      <c r="I660">
        <v>50</v>
      </c>
      <c r="J660">
        <f>IF(AC660="","500001",VLOOKUP(AC660,[2]shozoku!$A:$B,2,0))</f>
        <v>500097</v>
      </c>
      <c r="K660" t="str">
        <f>IF(AD660="","",VLOOKUP(AD660,[2]種目コード!$A:$B,2,0)&amp;IF(AF660="",""," "&amp;"0"&amp;AE660&amp;AF660&amp;AG660))</f>
        <v>00830 0055275</v>
      </c>
      <c r="L660" t="str">
        <f>IF(AH660="","",VLOOKUP(AH660,[2]種目コード!$A:$B,2,0)&amp;IF(AJ660="",""," "&amp;"0"&amp;AI660&amp;AJ660&amp;AK660))</f>
        <v/>
      </c>
      <c r="O660" t="s">
        <v>4118</v>
      </c>
      <c r="P660" t="s">
        <v>4119</v>
      </c>
      <c r="Q660" t="s">
        <v>4120</v>
      </c>
      <c r="R660" t="s">
        <v>4121</v>
      </c>
      <c r="S660" t="s">
        <v>4122</v>
      </c>
      <c r="T660" t="s">
        <v>4123</v>
      </c>
      <c r="U660" t="s">
        <v>4124</v>
      </c>
      <c r="V660" t="s">
        <v>178</v>
      </c>
      <c r="W660" t="s">
        <v>584</v>
      </c>
      <c r="X660" t="s">
        <v>196</v>
      </c>
      <c r="Y660" t="s">
        <v>253</v>
      </c>
      <c r="Z660" t="s">
        <v>402</v>
      </c>
      <c r="AB660" t="s">
        <v>1982</v>
      </c>
      <c r="AC660" t="s">
        <v>4097</v>
      </c>
      <c r="AD660" s="31" t="s">
        <v>586</v>
      </c>
      <c r="AE660" s="31" t="s">
        <v>880</v>
      </c>
      <c r="AF660" t="s">
        <v>864</v>
      </c>
      <c r="AG660" t="s">
        <v>1214</v>
      </c>
    </row>
    <row r="661" spans="3:41" x14ac:dyDescent="0.2">
      <c r="C661">
        <v>500000659</v>
      </c>
      <c r="E661" t="str">
        <f t="shared" si="46"/>
        <v>荒井  悠(中1)</v>
      </c>
      <c r="F661" t="str">
        <f t="shared" si="44"/>
        <v>ｱﾗｲ ﾕｳ</v>
      </c>
      <c r="G661" t="str">
        <f t="shared" si="47"/>
        <v>ARAI Yu(08)</v>
      </c>
      <c r="H661">
        <f t="shared" si="45"/>
        <v>1</v>
      </c>
      <c r="I661">
        <v>50</v>
      </c>
      <c r="J661">
        <f>IF(AC661="","500001",VLOOKUP(AC661,[2]shozoku!$A:$B,2,0))</f>
        <v>500097</v>
      </c>
      <c r="K661" t="str">
        <f>IF(AD661="","",VLOOKUP(AD661,[2]種目コード!$A:$B,2,0)&amp;IF(AF661="",""," "&amp;"0"&amp;AE661&amp;AF661&amp;AG661))</f>
        <v>00230 0001460</v>
      </c>
      <c r="L661" t="str">
        <f>IF(AH661="","",VLOOKUP(AH661,[2]種目コード!$A:$B,2,0)&amp;IF(AJ661="",""," "&amp;"0"&amp;AI661&amp;AJ661&amp;AK661))</f>
        <v/>
      </c>
      <c r="O661" t="s">
        <v>4125</v>
      </c>
      <c r="P661" t="s">
        <v>2546</v>
      </c>
      <c r="Q661" t="s">
        <v>1879</v>
      </c>
      <c r="R661" t="s">
        <v>2340</v>
      </c>
      <c r="S661" t="s">
        <v>977</v>
      </c>
      <c r="T661" t="s">
        <v>2342</v>
      </c>
      <c r="U661" t="s">
        <v>4126</v>
      </c>
      <c r="V661" t="s">
        <v>178</v>
      </c>
      <c r="W661" t="s">
        <v>584</v>
      </c>
      <c r="X661" t="s">
        <v>284</v>
      </c>
      <c r="Y661" t="s">
        <v>542</v>
      </c>
      <c r="Z661" t="s">
        <v>402</v>
      </c>
      <c r="AB661" t="s">
        <v>1982</v>
      </c>
      <c r="AC661" t="s">
        <v>4097</v>
      </c>
      <c r="AD661" t="s">
        <v>1</v>
      </c>
      <c r="AE661" s="39" t="s">
        <v>210</v>
      </c>
      <c r="AF661" t="s">
        <v>263</v>
      </c>
      <c r="AG661" t="s">
        <v>211</v>
      </c>
    </row>
    <row r="662" spans="3:41" x14ac:dyDescent="0.2">
      <c r="C662">
        <v>500000660</v>
      </c>
      <c r="E662" t="str">
        <f t="shared" si="46"/>
        <v>溝口  聡太(中1)</v>
      </c>
      <c r="F662" t="str">
        <f t="shared" si="44"/>
        <v>ﾐｿﾞｸﾞﾁ ｿｳﾀ</v>
      </c>
      <c r="G662" t="str">
        <f t="shared" si="47"/>
        <v>MIZOGUCHI Sota(08)</v>
      </c>
      <c r="H662">
        <f t="shared" si="45"/>
        <v>1</v>
      </c>
      <c r="I662">
        <v>50</v>
      </c>
      <c r="J662">
        <f>IF(AC662="","500001",VLOOKUP(AC662,[2]shozoku!$A:$B,2,0))</f>
        <v>500097</v>
      </c>
      <c r="K662" t="str">
        <f>IF(AD662="","",VLOOKUP(AD662,[2]種目コード!$A:$B,2,0)&amp;IF(AF662="",""," "&amp;"0"&amp;AE662&amp;AF662&amp;AG662))</f>
        <v>00830 0052693</v>
      </c>
      <c r="L662" t="str">
        <f>IF(AH662="","",VLOOKUP(AH662,[2]種目コード!$A:$B,2,0)&amp;IF(AJ662="",""," "&amp;"0"&amp;AI662&amp;AJ662&amp;AK662))</f>
        <v/>
      </c>
      <c r="O662" t="s">
        <v>4127</v>
      </c>
      <c r="P662" t="s">
        <v>4128</v>
      </c>
      <c r="Q662" t="s">
        <v>4129</v>
      </c>
      <c r="R662" t="s">
        <v>2844</v>
      </c>
      <c r="S662" t="s">
        <v>4130</v>
      </c>
      <c r="T662" t="s">
        <v>4131</v>
      </c>
      <c r="U662" t="s">
        <v>4132</v>
      </c>
      <c r="V662" t="s">
        <v>178</v>
      </c>
      <c r="W662" t="s">
        <v>584</v>
      </c>
      <c r="X662" t="s">
        <v>284</v>
      </c>
      <c r="Y662" t="s">
        <v>221</v>
      </c>
      <c r="Z662" t="s">
        <v>402</v>
      </c>
      <c r="AB662" t="s">
        <v>1982</v>
      </c>
      <c r="AC662" t="s">
        <v>4097</v>
      </c>
      <c r="AD662" s="31" t="s">
        <v>586</v>
      </c>
      <c r="AE662" s="31" t="s">
        <v>880</v>
      </c>
      <c r="AF662" t="s">
        <v>248</v>
      </c>
      <c r="AG662" t="s">
        <v>2678</v>
      </c>
    </row>
    <row r="663" spans="3:41" x14ac:dyDescent="0.2">
      <c r="C663">
        <v>500000661</v>
      </c>
      <c r="E663" t="str">
        <f t="shared" si="46"/>
        <v>土居  詢太(中1)</v>
      </c>
      <c r="F663" t="str">
        <f t="shared" si="44"/>
        <v>ﾄﾞｲ ｼﾞｭﾝﾀ</v>
      </c>
      <c r="G663" t="str">
        <f t="shared" si="47"/>
        <v>DOI Junta(08)</v>
      </c>
      <c r="H663">
        <f t="shared" si="45"/>
        <v>1</v>
      </c>
      <c r="I663">
        <v>50</v>
      </c>
      <c r="J663">
        <f>IF(AC663="","500001",VLOOKUP(AC663,[2]shozoku!$A:$B,2,0))</f>
        <v>500097</v>
      </c>
      <c r="K663" t="str">
        <f>IF(AD663="","",VLOOKUP(AD663,[2]種目コード!$A:$B,2,0)&amp;IF(AF663="",""," "&amp;"0"&amp;AE663&amp;AF663&amp;AG663))</f>
        <v>08320 00550</v>
      </c>
      <c r="L663" t="str">
        <f>IF(AH663="","",VLOOKUP(AH663,[2]種目コード!$A:$B,2,0)&amp;IF(AJ663="",""," "&amp;"0"&amp;AI663&amp;AJ663&amp;AK663))</f>
        <v/>
      </c>
      <c r="O663" t="s">
        <v>4133</v>
      </c>
      <c r="P663" t="s">
        <v>4134</v>
      </c>
      <c r="Q663" t="s">
        <v>4135</v>
      </c>
      <c r="R663" t="s">
        <v>3118</v>
      </c>
      <c r="S663" t="s">
        <v>4136</v>
      </c>
      <c r="T663" t="s">
        <v>3120</v>
      </c>
      <c r="U663" t="s">
        <v>4137</v>
      </c>
      <c r="V663" t="s">
        <v>178</v>
      </c>
      <c r="W663" t="s">
        <v>584</v>
      </c>
      <c r="X663" t="s">
        <v>880</v>
      </c>
      <c r="Y663" t="s">
        <v>585</v>
      </c>
      <c r="Z663" t="s">
        <v>402</v>
      </c>
      <c r="AB663" t="s">
        <v>1982</v>
      </c>
      <c r="AC663" t="s">
        <v>4097</v>
      </c>
      <c r="AD663" t="s">
        <v>332</v>
      </c>
      <c r="AF663" t="s">
        <v>880</v>
      </c>
      <c r="AG663" t="s">
        <v>1068</v>
      </c>
      <c r="AL663" t="s">
        <v>3</v>
      </c>
      <c r="AM663" t="s">
        <v>220</v>
      </c>
      <c r="AN663" t="s">
        <v>1317</v>
      </c>
      <c r="AO663" t="s">
        <v>187</v>
      </c>
    </row>
    <row r="664" spans="3:41" x14ac:dyDescent="0.2">
      <c r="C664">
        <v>500000662</v>
      </c>
      <c r="E664" t="str">
        <f t="shared" si="46"/>
        <v>櫻井  美海(中2)</v>
      </c>
      <c r="F664" t="str">
        <f t="shared" si="44"/>
        <v>ｻｸﾗｲ ﾐｳ</v>
      </c>
      <c r="G664" t="str">
        <f t="shared" si="47"/>
        <v>SAKURAI Miu(07)</v>
      </c>
      <c r="H664">
        <f t="shared" si="45"/>
        <v>2</v>
      </c>
      <c r="I664">
        <v>50</v>
      </c>
      <c r="J664">
        <f>IF(AC664="","500001",VLOOKUP(AC664,[2]shozoku!$A:$B,2,0))</f>
        <v>500097</v>
      </c>
      <c r="K664" t="str">
        <f>IF(AD664="","",VLOOKUP(AD664,[2]種目コード!$A:$B,2,0)&amp;IF(AF664="",""," "&amp;"0"&amp;AE664&amp;AF664&amp;AG664))</f>
        <v>00640 0024757</v>
      </c>
      <c r="L664" t="str">
        <f>IF(AH664="","",VLOOKUP(AH664,[2]種目コード!$A:$B,2,0)&amp;IF(AJ664="",""," "&amp;"0"&amp;AI664&amp;AJ664&amp;AK664))</f>
        <v/>
      </c>
      <c r="O664" t="s">
        <v>4138</v>
      </c>
      <c r="P664" t="s">
        <v>4139</v>
      </c>
      <c r="Q664" t="s">
        <v>4140</v>
      </c>
      <c r="R664" t="s">
        <v>1503</v>
      </c>
      <c r="S664" t="s">
        <v>4141</v>
      </c>
      <c r="T664" t="s">
        <v>1698</v>
      </c>
      <c r="U664" t="s">
        <v>4142</v>
      </c>
      <c r="V664" t="s">
        <v>433</v>
      </c>
      <c r="W664" t="s">
        <v>496</v>
      </c>
      <c r="X664" t="s">
        <v>791</v>
      </c>
      <c r="Y664" t="s">
        <v>253</v>
      </c>
      <c r="Z664" t="s">
        <v>355</v>
      </c>
      <c r="AB664" t="s">
        <v>1982</v>
      </c>
      <c r="AC664" t="s">
        <v>4097</v>
      </c>
      <c r="AD664" s="31" t="s">
        <v>441</v>
      </c>
      <c r="AE664" s="31" t="s">
        <v>499</v>
      </c>
      <c r="AF664" t="s">
        <v>2562</v>
      </c>
      <c r="AG664" t="s">
        <v>1641</v>
      </c>
    </row>
    <row r="665" spans="3:41" x14ac:dyDescent="0.2">
      <c r="C665">
        <v>500000663</v>
      </c>
      <c r="E665" t="str">
        <f t="shared" si="46"/>
        <v>生方  里莉花(中1)</v>
      </c>
      <c r="F665" t="str">
        <f t="shared" si="44"/>
        <v>ｳﾌﾞｶﾀ ﾘﾘｶ</v>
      </c>
      <c r="G665" t="str">
        <f t="shared" si="47"/>
        <v>UBUKATA Ririka(08)</v>
      </c>
      <c r="H665">
        <f t="shared" si="45"/>
        <v>2</v>
      </c>
      <c r="I665">
        <v>50</v>
      </c>
      <c r="J665">
        <f>IF(AC665="","500001",VLOOKUP(AC665,[2]shozoku!$A:$B,2,0))</f>
        <v>500097</v>
      </c>
      <c r="K665" t="str">
        <f>IF(AD665="","",VLOOKUP(AD665,[2]種目コード!$A:$B,2,0)&amp;IF(AF665="",""," "&amp;"0"&amp;AE665&amp;AF665&amp;AG665))</f>
        <v>00230 0001470</v>
      </c>
      <c r="L665" t="str">
        <f>IF(AH665="","",VLOOKUP(AH665,[2]種目コード!$A:$B,2,0)&amp;IF(AJ665="",""," "&amp;"0"&amp;AI665&amp;AJ665&amp;AK665))</f>
        <v/>
      </c>
      <c r="O665" t="s">
        <v>4143</v>
      </c>
      <c r="P665" t="s">
        <v>4144</v>
      </c>
      <c r="Q665" t="s">
        <v>4145</v>
      </c>
      <c r="R665" t="s">
        <v>4146</v>
      </c>
      <c r="S665" t="s">
        <v>4147</v>
      </c>
      <c r="T665" t="s">
        <v>4148</v>
      </c>
      <c r="U665" t="s">
        <v>4149</v>
      </c>
      <c r="V665" t="s">
        <v>433</v>
      </c>
      <c r="W665" t="s">
        <v>584</v>
      </c>
      <c r="X665" t="s">
        <v>880</v>
      </c>
      <c r="Y665" t="s">
        <v>655</v>
      </c>
      <c r="Z665" t="s">
        <v>402</v>
      </c>
      <c r="AB665" t="s">
        <v>1982</v>
      </c>
      <c r="AC665" t="s">
        <v>4097</v>
      </c>
      <c r="AD665" t="s">
        <v>1</v>
      </c>
      <c r="AE665" s="39" t="s">
        <v>210</v>
      </c>
      <c r="AF665" t="s">
        <v>263</v>
      </c>
      <c r="AG665" t="s">
        <v>871</v>
      </c>
    </row>
    <row r="666" spans="3:41" x14ac:dyDescent="0.2">
      <c r="C666">
        <v>500000664</v>
      </c>
      <c r="E666" t="str">
        <f t="shared" si="46"/>
        <v>長瀬  雅空(中3)</v>
      </c>
      <c r="F666" t="str">
        <f t="shared" si="44"/>
        <v>ﾅｶﾞｾ ｶﾞｸ</v>
      </c>
      <c r="G666" t="str">
        <f t="shared" si="47"/>
        <v>NAGASE Gaku(06)</v>
      </c>
      <c r="H666">
        <f t="shared" si="45"/>
        <v>1</v>
      </c>
      <c r="I666">
        <v>50</v>
      </c>
      <c r="J666">
        <f>IF(AC666="","500001",VLOOKUP(AC666,[2]shozoku!$A:$B,2,0))</f>
        <v>500097</v>
      </c>
      <c r="K666" t="str">
        <f>IF(AD666="","",VLOOKUP(AD666,[2]種目コード!$A:$B,2,0)&amp;IF(AF666="",""," "&amp;"0"&amp;AE666&amp;AF666&amp;AG666))</f>
        <v>00520 0010260</v>
      </c>
      <c r="L666" t="str">
        <f>IF(AH666="","",VLOOKUP(AH666,[2]種目コード!$A:$B,2,0)&amp;IF(AJ666="",""," "&amp;"0"&amp;AI666&amp;AJ666&amp;AK666))</f>
        <v>00240 0001300</v>
      </c>
      <c r="O666" t="s">
        <v>4150</v>
      </c>
      <c r="P666" t="s">
        <v>4151</v>
      </c>
      <c r="Q666" t="s">
        <v>4152</v>
      </c>
      <c r="R666" t="s">
        <v>4153</v>
      </c>
      <c r="S666" t="s">
        <v>4154</v>
      </c>
      <c r="T666" t="s">
        <v>4155</v>
      </c>
      <c r="U666" t="s">
        <v>4156</v>
      </c>
      <c r="V666" t="s">
        <v>178</v>
      </c>
      <c r="W666" t="s">
        <v>901</v>
      </c>
      <c r="X666" t="s">
        <v>196</v>
      </c>
      <c r="Y666" t="s">
        <v>263</v>
      </c>
      <c r="Z666" t="s">
        <v>330</v>
      </c>
      <c r="AB666" t="s">
        <v>1982</v>
      </c>
      <c r="AC666" t="s">
        <v>4097</v>
      </c>
      <c r="AD666" s="31" t="s">
        <v>372</v>
      </c>
      <c r="AE666" s="31" t="s">
        <v>303</v>
      </c>
      <c r="AF666" t="s">
        <v>499</v>
      </c>
      <c r="AG666" t="s">
        <v>211</v>
      </c>
      <c r="AH666" t="s">
        <v>2</v>
      </c>
      <c r="AI666" t="s">
        <v>187</v>
      </c>
      <c r="AJ666" t="s">
        <v>497</v>
      </c>
      <c r="AK666" t="s">
        <v>187</v>
      </c>
      <c r="AL666" t="s">
        <v>3</v>
      </c>
      <c r="AM666" t="s">
        <v>220</v>
      </c>
      <c r="AN666" t="s">
        <v>1317</v>
      </c>
      <c r="AO666" t="s">
        <v>187</v>
      </c>
    </row>
    <row r="667" spans="3:41" x14ac:dyDescent="0.2">
      <c r="C667">
        <v>500000665</v>
      </c>
      <c r="E667" t="str">
        <f t="shared" si="46"/>
        <v>三島  大和(中2)</v>
      </c>
      <c r="F667" t="str">
        <f t="shared" si="44"/>
        <v>ﾐｼﾏ ﾔﾏﾄ</v>
      </c>
      <c r="G667" t="str">
        <f t="shared" si="47"/>
        <v>MISHIMA Yamato(08)</v>
      </c>
      <c r="H667">
        <f t="shared" si="45"/>
        <v>1</v>
      </c>
      <c r="I667">
        <v>50</v>
      </c>
      <c r="J667">
        <f>IF(AC667="","500001",VLOOKUP(AC667,[2]shozoku!$A:$B,2,0))</f>
        <v>500097</v>
      </c>
      <c r="K667" t="str">
        <f>IF(AD667="","",VLOOKUP(AD667,[2]種目コード!$A:$B,2,0)&amp;IF(AF667="",""," "&amp;"0"&amp;AE667&amp;AF667&amp;AG667))</f>
        <v>00230 0001300</v>
      </c>
      <c r="L667" t="str">
        <f>IF(AH667="","",VLOOKUP(AH667,[2]種目コード!$A:$B,2,0)&amp;IF(AJ667="",""," "&amp;"0"&amp;AI667&amp;AJ667&amp;AK667))</f>
        <v/>
      </c>
      <c r="O667" t="s">
        <v>4157</v>
      </c>
      <c r="P667" t="s">
        <v>4158</v>
      </c>
      <c r="Q667" t="s">
        <v>4159</v>
      </c>
      <c r="R667" t="s">
        <v>4160</v>
      </c>
      <c r="S667" t="s">
        <v>4161</v>
      </c>
      <c r="T667" t="s">
        <v>4162</v>
      </c>
      <c r="U667" t="s">
        <v>4163</v>
      </c>
      <c r="V667" t="s">
        <v>178</v>
      </c>
      <c r="W667" t="s">
        <v>584</v>
      </c>
      <c r="X667" t="s">
        <v>295</v>
      </c>
      <c r="Y667" t="s">
        <v>233</v>
      </c>
      <c r="Z667" t="s">
        <v>355</v>
      </c>
      <c r="AB667" t="s">
        <v>1982</v>
      </c>
      <c r="AC667" t="s">
        <v>4097</v>
      </c>
      <c r="AD667" s="31" t="s">
        <v>1</v>
      </c>
      <c r="AE667" s="39" t="s">
        <v>210</v>
      </c>
      <c r="AF667" t="s">
        <v>497</v>
      </c>
      <c r="AG667" t="s">
        <v>187</v>
      </c>
      <c r="AL667" t="s">
        <v>3</v>
      </c>
      <c r="AM667" t="s">
        <v>220</v>
      </c>
      <c r="AN667" t="s">
        <v>1317</v>
      </c>
      <c r="AO667" t="s">
        <v>187</v>
      </c>
    </row>
    <row r="668" spans="3:41" x14ac:dyDescent="0.2">
      <c r="C668">
        <v>500000666</v>
      </c>
      <c r="E668" t="str">
        <f t="shared" si="46"/>
        <v>島田  英典</v>
      </c>
      <c r="F668" t="str">
        <f t="shared" si="44"/>
        <v>ｼﾏﾀﾞ ﾋﾃﾞﾉﾘ</v>
      </c>
      <c r="G668" t="str">
        <f t="shared" si="47"/>
        <v>SHIMADA Hidenori(78)</v>
      </c>
      <c r="H668">
        <f t="shared" si="45"/>
        <v>1</v>
      </c>
      <c r="I668">
        <v>50</v>
      </c>
      <c r="J668">
        <f>IF(AC668="","500001",VLOOKUP(AC668,[2]shozoku!$A:$B,2,0))</f>
        <v>500098</v>
      </c>
      <c r="K668" t="str">
        <f>IF(AD668="","",VLOOKUP(AD668,[2]種目コード!$A:$B,2,0)&amp;IF(AF668="",""," "&amp;"0"&amp;AE668&amp;AF668&amp;AG668))</f>
        <v>07360 00500</v>
      </c>
      <c r="L668" t="str">
        <f>IF(AH668="","",VLOOKUP(AH668,[2]種目コード!$A:$B,2,0)&amp;IF(AJ668="",""," "&amp;"0"&amp;AI668&amp;AJ668&amp;AK668))</f>
        <v>08160 00900</v>
      </c>
      <c r="O668" t="s">
        <v>552</v>
      </c>
      <c r="P668" t="s">
        <v>4164</v>
      </c>
      <c r="Q668" t="s">
        <v>554</v>
      </c>
      <c r="R668" t="s">
        <v>4165</v>
      </c>
      <c r="S668" t="s">
        <v>2547</v>
      </c>
      <c r="T668" t="s">
        <v>4166</v>
      </c>
      <c r="U668" t="s">
        <v>4167</v>
      </c>
      <c r="V668" t="s">
        <v>178</v>
      </c>
      <c r="W668" t="s">
        <v>1786</v>
      </c>
      <c r="X668" t="s">
        <v>220</v>
      </c>
      <c r="Y668" t="s">
        <v>304</v>
      </c>
      <c r="AA668">
        <v>43</v>
      </c>
      <c r="AB668" t="s">
        <v>1982</v>
      </c>
      <c r="AC668" t="s">
        <v>4168</v>
      </c>
      <c r="AD668" t="s">
        <v>10</v>
      </c>
      <c r="AF668" t="s">
        <v>880</v>
      </c>
      <c r="AG668" t="s">
        <v>187</v>
      </c>
      <c r="AH668" t="s">
        <v>1933</v>
      </c>
      <c r="AJ668" t="s">
        <v>585</v>
      </c>
      <c r="AK668" t="s">
        <v>187</v>
      </c>
    </row>
    <row r="669" spans="3:41" x14ac:dyDescent="0.2">
      <c r="C669">
        <v>500000667</v>
      </c>
      <c r="E669" t="str">
        <f t="shared" si="46"/>
        <v>金親  蒼(中3)</v>
      </c>
      <c r="F669" t="str">
        <f t="shared" ref="F669:F732" si="48">ASC(Q669&amp;" "&amp;R669)</f>
        <v>ｶﾈﾁｶ ｿｳ</v>
      </c>
      <c r="G669" t="str">
        <f t="shared" si="47"/>
        <v>KANECHIKA Sou(06)</v>
      </c>
      <c r="H669">
        <f t="shared" ref="H669:H732" si="49">IF(V669="男",1,2)</f>
        <v>1</v>
      </c>
      <c r="I669">
        <v>50</v>
      </c>
      <c r="J669">
        <f>IF(AC669="","500001",VLOOKUP(AC669,[2]shozoku!$A:$B,2,0))</f>
        <v>500099</v>
      </c>
      <c r="K669" t="str">
        <f>IF(AD669="","",VLOOKUP(AD669,[2]種目コード!$A:$B,2,0)&amp;IF(AF669="",""," "&amp;"0"&amp;AE669&amp;AF669&amp;AG669))</f>
        <v>07320 0000503</v>
      </c>
      <c r="L669" t="str">
        <f>IF(AH669="","",VLOOKUP(AH669,[2]種目コード!$A:$B,2,0)&amp;IF(AJ669="",""," "&amp;"0"&amp;AI669&amp;AJ669&amp;AK669))</f>
        <v/>
      </c>
      <c r="O669" t="s">
        <v>4169</v>
      </c>
      <c r="P669" t="s">
        <v>4170</v>
      </c>
      <c r="Q669" t="s">
        <v>4171</v>
      </c>
      <c r="R669" t="s">
        <v>4172</v>
      </c>
      <c r="S669" t="s">
        <v>4173</v>
      </c>
      <c r="T669" t="s">
        <v>4174</v>
      </c>
      <c r="U669" t="s">
        <v>4175</v>
      </c>
      <c r="V669" t="s">
        <v>178</v>
      </c>
      <c r="W669" t="s">
        <v>901</v>
      </c>
      <c r="X669" t="s">
        <v>880</v>
      </c>
      <c r="Y669" t="s">
        <v>285</v>
      </c>
      <c r="Z669" t="s">
        <v>330</v>
      </c>
      <c r="AB669" t="s">
        <v>1982</v>
      </c>
      <c r="AC669" t="s">
        <v>4176</v>
      </c>
      <c r="AD669" t="s">
        <v>9</v>
      </c>
      <c r="AE669" t="s">
        <v>187</v>
      </c>
      <c r="AF669" t="s">
        <v>880</v>
      </c>
      <c r="AG669" t="s">
        <v>295</v>
      </c>
    </row>
    <row r="670" spans="3:41" x14ac:dyDescent="0.2">
      <c r="C670">
        <v>500000668</v>
      </c>
      <c r="E670" t="str">
        <f t="shared" si="46"/>
        <v>佐戸  智哉(中2)</v>
      </c>
      <c r="F670" t="str">
        <f t="shared" si="48"/>
        <v>ｻﾄﾞ ﾄﾓﾔ</v>
      </c>
      <c r="G670" t="str">
        <f t="shared" si="47"/>
        <v>SADO Tomoya(07)</v>
      </c>
      <c r="H670">
        <f t="shared" si="49"/>
        <v>1</v>
      </c>
      <c r="I670">
        <v>50</v>
      </c>
      <c r="J670">
        <f>IF(AC670="","500001",VLOOKUP(AC670,[2]shozoku!$A:$B,2,0))</f>
        <v>500099</v>
      </c>
      <c r="K670" t="str">
        <f>IF(AD670="","",VLOOKUP(AD670,[2]種目コード!$A:$B,2,0)&amp;IF(AF670="",""," "&amp;"0"&amp;AE670&amp;AF670&amp;AG670))</f>
        <v>00240 0001431</v>
      </c>
      <c r="L670" t="str">
        <f>IF(AH670="","",VLOOKUP(AH670,[2]種目コード!$A:$B,2,0)&amp;IF(AJ670="",""," "&amp;"0"&amp;AI670&amp;AJ670&amp;AK670))</f>
        <v/>
      </c>
      <c r="O670" t="s">
        <v>4177</v>
      </c>
      <c r="P670" t="s">
        <v>2869</v>
      </c>
      <c r="Q670" t="s">
        <v>4178</v>
      </c>
      <c r="R670" t="s">
        <v>258</v>
      </c>
      <c r="S670" t="s">
        <v>4179</v>
      </c>
      <c r="T670" t="s">
        <v>4180</v>
      </c>
      <c r="U670" t="s">
        <v>4181</v>
      </c>
      <c r="V670" t="s">
        <v>178</v>
      </c>
      <c r="W670" t="s">
        <v>496</v>
      </c>
      <c r="X670" t="s">
        <v>275</v>
      </c>
      <c r="Y670" t="s">
        <v>701</v>
      </c>
      <c r="Z670" t="s">
        <v>355</v>
      </c>
      <c r="AB670" t="s">
        <v>1982</v>
      </c>
      <c r="AC670" t="s">
        <v>4176</v>
      </c>
      <c r="AD670" t="s">
        <v>2</v>
      </c>
      <c r="AE670" t="s">
        <v>187</v>
      </c>
      <c r="AF670" t="s">
        <v>263</v>
      </c>
      <c r="AG670" t="s">
        <v>276</v>
      </c>
    </row>
    <row r="671" spans="3:41" x14ac:dyDescent="0.2">
      <c r="C671">
        <v>500000669</v>
      </c>
      <c r="E671" t="str">
        <f t="shared" si="46"/>
        <v>佐藤  仁(中2)</v>
      </c>
      <c r="F671" t="str">
        <f t="shared" si="48"/>
        <v>ｻﾄｳ ｼﾞﾝ</v>
      </c>
      <c r="G671" t="str">
        <f t="shared" si="47"/>
        <v>SATO Jin(07)</v>
      </c>
      <c r="H671">
        <f t="shared" si="49"/>
        <v>1</v>
      </c>
      <c r="I671">
        <v>50</v>
      </c>
      <c r="J671">
        <f>IF(AC671="","500001",VLOOKUP(AC671,[2]shozoku!$A:$B,2,0))</f>
        <v>500099</v>
      </c>
      <c r="K671" t="str">
        <f>IF(AD671="","",VLOOKUP(AD671,[2]種目コード!$A:$B,2,0)&amp;IF(AF671="",""," "&amp;"0"&amp;AE671&amp;AF671&amp;AG671))</f>
        <v>00840 0063300</v>
      </c>
      <c r="L671" t="str">
        <f>IF(AH671="","",VLOOKUP(AH671,[2]種目コード!$A:$B,2,0)&amp;IF(AJ671="",""," "&amp;"0"&amp;AI671&amp;AJ671&amp;AK671))</f>
        <v/>
      </c>
      <c r="O671" t="s">
        <v>2849</v>
      </c>
      <c r="P671" t="s">
        <v>4182</v>
      </c>
      <c r="Q671" t="s">
        <v>375</v>
      </c>
      <c r="R671" t="s">
        <v>788</v>
      </c>
      <c r="S671" t="s">
        <v>4183</v>
      </c>
      <c r="T671" t="s">
        <v>4184</v>
      </c>
      <c r="U671" t="s">
        <v>4185</v>
      </c>
      <c r="V671" t="s">
        <v>178</v>
      </c>
      <c r="W671" t="s">
        <v>496</v>
      </c>
      <c r="X671" t="s">
        <v>585</v>
      </c>
      <c r="Y671" t="s">
        <v>253</v>
      </c>
      <c r="Z671" t="s">
        <v>355</v>
      </c>
      <c r="AB671" t="s">
        <v>1982</v>
      </c>
      <c r="AC671" t="s">
        <v>4176</v>
      </c>
      <c r="AD671" t="s">
        <v>364</v>
      </c>
      <c r="AE671" t="s">
        <v>284</v>
      </c>
      <c r="AF671" t="s">
        <v>576</v>
      </c>
      <c r="AG671" t="s">
        <v>187</v>
      </c>
    </row>
    <row r="672" spans="3:41" x14ac:dyDescent="0.2">
      <c r="C672">
        <v>500000670</v>
      </c>
      <c r="E672" t="str">
        <f t="shared" si="46"/>
        <v>川口  凌瑛(中2)</v>
      </c>
      <c r="F672" t="str">
        <f t="shared" si="48"/>
        <v>ｶﾜｸﾞﾁ ﾘｮｳｴｲ</v>
      </c>
      <c r="G672" t="str">
        <f t="shared" si="47"/>
        <v>KAWAGUCHI Ryoei(07)</v>
      </c>
      <c r="H672">
        <f t="shared" si="49"/>
        <v>1</v>
      </c>
      <c r="I672">
        <v>50</v>
      </c>
      <c r="J672">
        <f>IF(AC672="","500001",VLOOKUP(AC672,[2]shozoku!$A:$B,2,0))</f>
        <v>500099</v>
      </c>
      <c r="K672" t="str">
        <f>IF(AD672="","",VLOOKUP(AD672,[2]種目コード!$A:$B,2,0)&amp;IF(AF672="",""," "&amp;"0"&amp;AE672&amp;AF672&amp;AG672))</f>
        <v>00840 0043900</v>
      </c>
      <c r="L672" t="str">
        <f>IF(AH672="","",VLOOKUP(AH672,[2]種目コード!$A:$B,2,0)&amp;IF(AJ672="",""," "&amp;"0"&amp;AI672&amp;AJ672&amp;AK672))</f>
        <v/>
      </c>
      <c r="O672" t="s">
        <v>4186</v>
      </c>
      <c r="P672" t="s">
        <v>4187</v>
      </c>
      <c r="Q672" t="s">
        <v>579</v>
      </c>
      <c r="R672" t="s">
        <v>4188</v>
      </c>
      <c r="S672" t="s">
        <v>4189</v>
      </c>
      <c r="T672" t="s">
        <v>4190</v>
      </c>
      <c r="U672" t="s">
        <v>4191</v>
      </c>
      <c r="V672" t="s">
        <v>178</v>
      </c>
      <c r="W672" t="s">
        <v>496</v>
      </c>
      <c r="X672" t="s">
        <v>791</v>
      </c>
      <c r="Y672" t="s">
        <v>186</v>
      </c>
      <c r="Z672" t="s">
        <v>355</v>
      </c>
      <c r="AB672" t="s">
        <v>1982</v>
      </c>
      <c r="AC672" t="s">
        <v>4176</v>
      </c>
      <c r="AD672" t="s">
        <v>364</v>
      </c>
      <c r="AE672" t="s">
        <v>791</v>
      </c>
      <c r="AF672" t="s">
        <v>3739</v>
      </c>
      <c r="AG672" t="s">
        <v>187</v>
      </c>
    </row>
    <row r="673" spans="3:33" x14ac:dyDescent="0.2">
      <c r="C673">
        <v>500000671</v>
      </c>
      <c r="E673" t="str">
        <f t="shared" si="46"/>
        <v>ﾗｸﾀﾞｵﾀﾞﾘｽ  ﾀﾞﾆｴﾙｴｽﾊﾟﾆｮｰﾙ(中2)</v>
      </c>
      <c r="F673" t="str">
        <f t="shared" si="48"/>
        <v>ﾗｸﾀﾞｵﾀﾞﾘｽ ﾀﾞﾆｴﾙｴｽﾊﾟﾆｮｰﾙ</v>
      </c>
      <c r="G673" t="str">
        <f t="shared" si="47"/>
        <v>RAKUDAODARISU Danieruesupanyoru(07)</v>
      </c>
      <c r="H673">
        <f t="shared" si="49"/>
        <v>1</v>
      </c>
      <c r="I673">
        <v>50</v>
      </c>
      <c r="J673">
        <f>IF(AC673="","500001",VLOOKUP(AC673,[2]shozoku!$A:$B,2,0))</f>
        <v>500099</v>
      </c>
      <c r="K673" t="str">
        <f>IF(AD673="","",VLOOKUP(AD673,[2]種目コード!$A:$B,2,0)&amp;IF(AF673="",""," "&amp;"0"&amp;AE673&amp;AF673&amp;AG673))</f>
        <v>07320</v>
      </c>
      <c r="L673" t="str">
        <f>IF(AH673="","",VLOOKUP(AH673,[2]種目コード!$A:$B,2,0)&amp;IF(AJ673="",""," "&amp;"0"&amp;AI673&amp;AJ673&amp;AK673))</f>
        <v/>
      </c>
      <c r="O673" t="s">
        <v>4192</v>
      </c>
      <c r="P673" t="s">
        <v>4193</v>
      </c>
      <c r="Q673" t="s">
        <v>4194</v>
      </c>
      <c r="R673" t="s">
        <v>4195</v>
      </c>
      <c r="S673" t="s">
        <v>4196</v>
      </c>
      <c r="T673" t="s">
        <v>4197</v>
      </c>
      <c r="U673" t="s">
        <v>4198</v>
      </c>
      <c r="V673" t="s">
        <v>178</v>
      </c>
      <c r="W673" t="s">
        <v>496</v>
      </c>
      <c r="X673" t="s">
        <v>181</v>
      </c>
      <c r="Y673" t="s">
        <v>791</v>
      </c>
      <c r="Z673" t="s">
        <v>355</v>
      </c>
      <c r="AB673" t="s">
        <v>1982</v>
      </c>
      <c r="AC673" t="s">
        <v>4176</v>
      </c>
      <c r="AD673" t="s">
        <v>9</v>
      </c>
    </row>
    <row r="674" spans="3:33" x14ac:dyDescent="0.2">
      <c r="C674">
        <v>500000672</v>
      </c>
      <c r="E674" t="str">
        <f t="shared" si="46"/>
        <v>渡邊  照之(中2)</v>
      </c>
      <c r="F674" t="str">
        <f t="shared" si="48"/>
        <v>ﾜﾀﾅﾍﾞ ﾃﾙﾉ</v>
      </c>
      <c r="G674" t="str">
        <f t="shared" si="47"/>
        <v>WATANABE Teruno(07)</v>
      </c>
      <c r="H674">
        <f t="shared" si="49"/>
        <v>1</v>
      </c>
      <c r="I674">
        <v>50</v>
      </c>
      <c r="J674">
        <f>IF(AC674="","500001",VLOOKUP(AC674,[2]shozoku!$A:$B,2,0))</f>
        <v>500099</v>
      </c>
      <c r="K674" t="str">
        <f>IF(AD674="","",VLOOKUP(AD674,[2]種目コード!$A:$B,2,0)&amp;IF(AF674="",""," "&amp;"0"&amp;AE674&amp;AF674&amp;AG674))</f>
        <v>00840 0054293</v>
      </c>
      <c r="L674" t="str">
        <f>IF(AH674="","",VLOOKUP(AH674,[2]種目コード!$A:$B,2,0)&amp;IF(AJ674="",""," "&amp;"0"&amp;AI674&amp;AJ674&amp;AK674))</f>
        <v/>
      </c>
      <c r="O674" t="s">
        <v>4199</v>
      </c>
      <c r="P674" t="s">
        <v>4200</v>
      </c>
      <c r="Q674" t="s">
        <v>525</v>
      </c>
      <c r="R674" t="s">
        <v>4201</v>
      </c>
      <c r="S674" t="s">
        <v>527</v>
      </c>
      <c r="T674" t="s">
        <v>4202</v>
      </c>
      <c r="U674" t="s">
        <v>4203</v>
      </c>
      <c r="V674" t="s">
        <v>178</v>
      </c>
      <c r="W674" t="s">
        <v>496</v>
      </c>
      <c r="X674" t="s">
        <v>322</v>
      </c>
      <c r="Y674" t="s">
        <v>275</v>
      </c>
      <c r="Z674" t="s">
        <v>355</v>
      </c>
      <c r="AB674" t="s">
        <v>1982</v>
      </c>
      <c r="AC674" t="s">
        <v>4176</v>
      </c>
      <c r="AD674" t="s">
        <v>364</v>
      </c>
      <c r="AE674" t="s">
        <v>880</v>
      </c>
      <c r="AF674" t="s">
        <v>200</v>
      </c>
      <c r="AG674" t="s">
        <v>2678</v>
      </c>
    </row>
    <row r="675" spans="3:33" x14ac:dyDescent="0.2">
      <c r="C675">
        <v>500000673</v>
      </c>
      <c r="E675" t="str">
        <f t="shared" si="46"/>
        <v>岡沼  俊佑(中2)</v>
      </c>
      <c r="F675" t="str">
        <f t="shared" si="48"/>
        <v>ｵｶﾇﾏ ｼｭﾝｽｹ</v>
      </c>
      <c r="G675" t="str">
        <f t="shared" si="47"/>
        <v>OKANUMA Shunsuke(07)</v>
      </c>
      <c r="H675">
        <f t="shared" si="49"/>
        <v>1</v>
      </c>
      <c r="I675">
        <v>50</v>
      </c>
      <c r="J675">
        <f>IF(AC675="","500001",VLOOKUP(AC675,[2]shozoku!$A:$B,2,0))</f>
        <v>500099</v>
      </c>
      <c r="K675" t="str">
        <f>IF(AD675="","",VLOOKUP(AD675,[2]種目コード!$A:$B,2,0)&amp;IF(AF675="",""," "&amp;"0"&amp;AE675&amp;AF675&amp;AG675))</f>
        <v>00240 0001482</v>
      </c>
      <c r="L675" t="str">
        <f>IF(AH675="","",VLOOKUP(AH675,[2]種目コード!$A:$B,2,0)&amp;IF(AJ675="",""," "&amp;"0"&amp;AI675&amp;AJ675&amp;AK675))</f>
        <v/>
      </c>
      <c r="O675" t="s">
        <v>4204</v>
      </c>
      <c r="P675" t="s">
        <v>4205</v>
      </c>
      <c r="Q675" t="s">
        <v>4206</v>
      </c>
      <c r="R675" t="s">
        <v>2501</v>
      </c>
      <c r="S675" t="s">
        <v>4207</v>
      </c>
      <c r="T675" t="s">
        <v>4208</v>
      </c>
      <c r="U675" t="s">
        <v>4209</v>
      </c>
      <c r="V675" t="s">
        <v>178</v>
      </c>
      <c r="W675" t="s">
        <v>496</v>
      </c>
      <c r="X675" t="s">
        <v>791</v>
      </c>
      <c r="Y675" t="s">
        <v>542</v>
      </c>
      <c r="Z675" t="s">
        <v>355</v>
      </c>
      <c r="AB675" t="s">
        <v>1982</v>
      </c>
      <c r="AC675" t="s">
        <v>4176</v>
      </c>
      <c r="AD675" t="s">
        <v>2</v>
      </c>
      <c r="AE675" t="s">
        <v>187</v>
      </c>
      <c r="AF675" t="s">
        <v>263</v>
      </c>
      <c r="AG675" t="s">
        <v>1997</v>
      </c>
    </row>
    <row r="676" spans="3:33" x14ac:dyDescent="0.2">
      <c r="C676">
        <v>500000674</v>
      </c>
      <c r="E676" t="str">
        <f t="shared" si="46"/>
        <v>辻澤  朋弘(中2)</v>
      </c>
      <c r="F676" t="str">
        <f t="shared" si="48"/>
        <v>ﾂｼﾞｻﾜ ﾄﾓﾋﾛ</v>
      </c>
      <c r="G676" t="str">
        <f t="shared" si="47"/>
        <v>TUJISAWA Tomohiro(07)</v>
      </c>
      <c r="H676">
        <f t="shared" si="49"/>
        <v>1</v>
      </c>
      <c r="I676">
        <v>50</v>
      </c>
      <c r="J676">
        <f>IF(AC676="","500001",VLOOKUP(AC676,[2]shozoku!$A:$B,2,0))</f>
        <v>500099</v>
      </c>
      <c r="K676" t="str">
        <f>IF(AD676="","",VLOOKUP(AD676,[2]種目コード!$A:$B,2,0)&amp;IF(AF676="",""," "&amp;"0"&amp;AE676&amp;AF676&amp;AG676))</f>
        <v>00840</v>
      </c>
      <c r="L676" t="str">
        <f>IF(AH676="","",VLOOKUP(AH676,[2]種目コード!$A:$B,2,0)&amp;IF(AJ676="",""," "&amp;"0"&amp;AI676&amp;AJ676&amp;AK676))</f>
        <v/>
      </c>
      <c r="O676" t="s">
        <v>4210</v>
      </c>
      <c r="P676" t="s">
        <v>4211</v>
      </c>
      <c r="Q676" t="s">
        <v>4212</v>
      </c>
      <c r="R676" t="s">
        <v>4213</v>
      </c>
      <c r="S676" t="s">
        <v>4214</v>
      </c>
      <c r="T676" t="s">
        <v>4215</v>
      </c>
      <c r="U676" t="s">
        <v>4216</v>
      </c>
      <c r="V676" t="s">
        <v>178</v>
      </c>
      <c r="W676" t="s">
        <v>496</v>
      </c>
      <c r="X676" t="s">
        <v>791</v>
      </c>
      <c r="Y676" t="s">
        <v>263</v>
      </c>
      <c r="Z676" t="s">
        <v>355</v>
      </c>
      <c r="AB676" t="s">
        <v>1982</v>
      </c>
      <c r="AC676" t="s">
        <v>4176</v>
      </c>
      <c r="AD676" t="s">
        <v>364</v>
      </c>
    </row>
    <row r="677" spans="3:33" x14ac:dyDescent="0.2">
      <c r="C677">
        <v>500000675</v>
      </c>
      <c r="E677" t="str">
        <f t="shared" si="46"/>
        <v>野末  楓人(中2)</v>
      </c>
      <c r="F677" t="str">
        <f t="shared" si="48"/>
        <v>ﾉｽﾞｴ ﾌｳﾄ</v>
      </c>
      <c r="G677" t="str">
        <f t="shared" si="47"/>
        <v>NOZUE Huto(08)</v>
      </c>
      <c r="H677">
        <f t="shared" si="49"/>
        <v>1</v>
      </c>
      <c r="I677">
        <v>50</v>
      </c>
      <c r="J677">
        <f>IF(AC677="","500001",VLOOKUP(AC677,[2]shozoku!$A:$B,2,0))</f>
        <v>500099</v>
      </c>
      <c r="K677" t="str">
        <f>IF(AD677="","",VLOOKUP(AD677,[2]種目コード!$A:$B,2,0)&amp;IF(AF677="",""," "&amp;"0"&amp;AE677&amp;AF677&amp;AG677))</f>
        <v>00840 0065000</v>
      </c>
      <c r="L677" t="str">
        <f>IF(AH677="","",VLOOKUP(AH677,[2]種目コード!$A:$B,2,0)&amp;IF(AJ677="",""," "&amp;"0"&amp;AI677&amp;AJ677&amp;AK677))</f>
        <v/>
      </c>
      <c r="O677" t="s">
        <v>4217</v>
      </c>
      <c r="P677" t="s">
        <v>4218</v>
      </c>
      <c r="Q677" t="s">
        <v>4219</v>
      </c>
      <c r="R677" t="s">
        <v>4220</v>
      </c>
      <c r="S677" t="s">
        <v>4221</v>
      </c>
      <c r="T677" t="s">
        <v>4222</v>
      </c>
      <c r="U677" t="s">
        <v>4223</v>
      </c>
      <c r="V677" t="s">
        <v>178</v>
      </c>
      <c r="W677" t="s">
        <v>584</v>
      </c>
      <c r="X677" t="s">
        <v>295</v>
      </c>
      <c r="Y677" t="s">
        <v>253</v>
      </c>
      <c r="Z677" t="s">
        <v>355</v>
      </c>
      <c r="AB677" t="s">
        <v>1982</v>
      </c>
      <c r="AC677" t="s">
        <v>4176</v>
      </c>
      <c r="AD677" t="s">
        <v>364</v>
      </c>
      <c r="AE677" t="s">
        <v>284</v>
      </c>
      <c r="AF677" t="s">
        <v>1068</v>
      </c>
      <c r="AG677" t="s">
        <v>187</v>
      </c>
    </row>
    <row r="678" spans="3:33" x14ac:dyDescent="0.2">
      <c r="C678">
        <v>500000676</v>
      </c>
      <c r="E678" t="str">
        <f t="shared" si="46"/>
        <v>吉岡  蒼海(中2)</v>
      </c>
      <c r="F678" t="str">
        <f t="shared" si="48"/>
        <v>ﾖｼｵｶ ｿｳﾏ</v>
      </c>
      <c r="G678" t="str">
        <f t="shared" si="47"/>
        <v>YOSHIOKA Souma(08)</v>
      </c>
      <c r="H678">
        <f t="shared" si="49"/>
        <v>1</v>
      </c>
      <c r="I678">
        <v>50</v>
      </c>
      <c r="J678">
        <f>IF(AC678="","500001",VLOOKUP(AC678,[2]shozoku!$A:$B,2,0))</f>
        <v>500099</v>
      </c>
      <c r="K678" t="str">
        <f>IF(AD678="","",VLOOKUP(AD678,[2]種目コード!$A:$B,2,0)&amp;IF(AF678="",""," "&amp;"0"&amp;AE678&amp;AF678&amp;AG678))</f>
        <v>00840 0052220</v>
      </c>
      <c r="L678" t="str">
        <f>IF(AH678="","",VLOOKUP(AH678,[2]種目コード!$A:$B,2,0)&amp;IF(AJ678="",""," "&amp;"0"&amp;AI678&amp;AJ678&amp;AK678))</f>
        <v/>
      </c>
      <c r="O678" t="s">
        <v>4224</v>
      </c>
      <c r="P678" t="s">
        <v>4225</v>
      </c>
      <c r="Q678" t="s">
        <v>4226</v>
      </c>
      <c r="R678" t="s">
        <v>3722</v>
      </c>
      <c r="S678" t="s">
        <v>4227</v>
      </c>
      <c r="T678" t="s">
        <v>4228</v>
      </c>
      <c r="U678" t="s">
        <v>4229</v>
      </c>
      <c r="V678" t="s">
        <v>178</v>
      </c>
      <c r="W678" t="s">
        <v>584</v>
      </c>
      <c r="X678" t="s">
        <v>499</v>
      </c>
      <c r="Y678" t="s">
        <v>542</v>
      </c>
      <c r="Z678" t="s">
        <v>355</v>
      </c>
      <c r="AB678" t="s">
        <v>1982</v>
      </c>
      <c r="AC678" t="s">
        <v>4176</v>
      </c>
      <c r="AD678" t="s">
        <v>364</v>
      </c>
      <c r="AE678" t="s">
        <v>880</v>
      </c>
      <c r="AF678" t="s">
        <v>537</v>
      </c>
      <c r="AG678" t="s">
        <v>655</v>
      </c>
    </row>
    <row r="679" spans="3:33" x14ac:dyDescent="0.2">
      <c r="C679">
        <v>500000677</v>
      </c>
      <c r="E679" t="str">
        <f t="shared" si="46"/>
        <v>兼子  柾希(中2)</v>
      </c>
      <c r="F679" t="str">
        <f t="shared" si="48"/>
        <v>ｶﾈｺ ﾏｻｷ</v>
      </c>
      <c r="G679" t="str">
        <f t="shared" si="47"/>
        <v>KANEKO Masaki(08)</v>
      </c>
      <c r="H679">
        <f t="shared" si="49"/>
        <v>1</v>
      </c>
      <c r="I679">
        <v>50</v>
      </c>
      <c r="J679">
        <f>IF(AC679="","500001",VLOOKUP(AC679,[2]shozoku!$A:$B,2,0))</f>
        <v>500099</v>
      </c>
      <c r="K679" t="str">
        <f>IF(AD679="","",VLOOKUP(AD679,[2]種目コード!$A:$B,2,0)&amp;IF(AF679="",""," "&amp;"0"&amp;AE679&amp;AF679&amp;AG679))</f>
        <v>00240 0001321</v>
      </c>
      <c r="L679" t="str">
        <f>IF(AH679="","",VLOOKUP(AH679,[2]種目コード!$A:$B,2,0)&amp;IF(AJ679="",""," "&amp;"0"&amp;AI679&amp;AJ679&amp;AK679))</f>
        <v/>
      </c>
      <c r="O679" t="s">
        <v>4230</v>
      </c>
      <c r="P679" t="s">
        <v>4231</v>
      </c>
      <c r="Q679" t="s">
        <v>943</v>
      </c>
      <c r="R679" t="s">
        <v>563</v>
      </c>
      <c r="S679" t="s">
        <v>4232</v>
      </c>
      <c r="T679" t="s">
        <v>565</v>
      </c>
      <c r="U679" t="s">
        <v>4233</v>
      </c>
      <c r="V679" t="s">
        <v>178</v>
      </c>
      <c r="W679" t="s">
        <v>584</v>
      </c>
      <c r="X679" t="s">
        <v>303</v>
      </c>
      <c r="Y679" t="s">
        <v>560</v>
      </c>
      <c r="Z679" t="s">
        <v>355</v>
      </c>
      <c r="AB679" t="s">
        <v>1982</v>
      </c>
      <c r="AC679" t="s">
        <v>4176</v>
      </c>
      <c r="AD679" t="s">
        <v>2</v>
      </c>
      <c r="AE679" s="39" t="s">
        <v>210</v>
      </c>
      <c r="AF679" t="s">
        <v>497</v>
      </c>
      <c r="AG679" t="s">
        <v>304</v>
      </c>
    </row>
    <row r="680" spans="3:33" x14ac:dyDescent="0.2">
      <c r="C680">
        <v>500000678</v>
      </c>
      <c r="E680" t="str">
        <f t="shared" si="46"/>
        <v>髙橋  勇帆(中2)</v>
      </c>
      <c r="F680" t="str">
        <f t="shared" si="48"/>
        <v>ﾀｶﾊｼ ﾕｳﾎ</v>
      </c>
      <c r="G680" t="str">
        <f t="shared" si="47"/>
        <v>TAKAHASHI Yuho(07)</v>
      </c>
      <c r="H680">
        <f t="shared" si="49"/>
        <v>1</v>
      </c>
      <c r="I680">
        <v>50</v>
      </c>
      <c r="J680">
        <f>IF(AC680="","500001",VLOOKUP(AC680,[2]shozoku!$A:$B,2,0))</f>
        <v>500099</v>
      </c>
      <c r="K680" t="str">
        <f>IF(AD680="","",VLOOKUP(AD680,[2]種目コード!$A:$B,2,0)&amp;IF(AF680="",""," "&amp;"0"&amp;AE680&amp;AF680&amp;AG680))</f>
        <v>00840 0052597</v>
      </c>
      <c r="L680" t="str">
        <f>IF(AH680="","",VLOOKUP(AH680,[2]種目コード!$A:$B,2,0)&amp;IF(AJ680="",""," "&amp;"0"&amp;AI680&amp;AJ680&amp;AK680))</f>
        <v/>
      </c>
      <c r="O680" t="s">
        <v>4234</v>
      </c>
      <c r="P680" t="s">
        <v>4235</v>
      </c>
      <c r="Q680" t="s">
        <v>2356</v>
      </c>
      <c r="R680" t="s">
        <v>4236</v>
      </c>
      <c r="S680" t="s">
        <v>4237</v>
      </c>
      <c r="T680" t="s">
        <v>4238</v>
      </c>
      <c r="U680" t="s">
        <v>4239</v>
      </c>
      <c r="V680" t="s">
        <v>178</v>
      </c>
      <c r="W680" t="s">
        <v>496</v>
      </c>
      <c r="X680" t="s">
        <v>275</v>
      </c>
      <c r="Y680" t="s">
        <v>253</v>
      </c>
      <c r="Z680" t="s">
        <v>355</v>
      </c>
      <c r="AB680" t="s">
        <v>1982</v>
      </c>
      <c r="AC680" t="s">
        <v>4176</v>
      </c>
      <c r="AD680" t="s">
        <v>364</v>
      </c>
      <c r="AE680" t="s">
        <v>880</v>
      </c>
      <c r="AF680" t="s">
        <v>186</v>
      </c>
      <c r="AG680" t="s">
        <v>2677</v>
      </c>
    </row>
    <row r="681" spans="3:33" x14ac:dyDescent="0.2">
      <c r="C681">
        <v>500000679</v>
      </c>
      <c r="E681" t="str">
        <f t="shared" si="46"/>
        <v>藤井  歩武(中2)</v>
      </c>
      <c r="F681" t="str">
        <f t="shared" si="48"/>
        <v>ﾌｼﾞｲ ｱﾕﾑ</v>
      </c>
      <c r="G681" t="str">
        <f t="shared" si="47"/>
        <v>HUJII Ayumu(07)</v>
      </c>
      <c r="H681">
        <f t="shared" si="49"/>
        <v>1</v>
      </c>
      <c r="I681">
        <v>50</v>
      </c>
      <c r="J681">
        <f>IF(AC681="","500001",VLOOKUP(AC681,[2]shozoku!$A:$B,2,0))</f>
        <v>500099</v>
      </c>
      <c r="K681" t="str">
        <f>IF(AD681="","",VLOOKUP(AD681,[2]種目コード!$A:$B,2,0)&amp;IF(AF681="",""," "&amp;"0"&amp;AE681&amp;AF681&amp;AG681))</f>
        <v>00520</v>
      </c>
      <c r="L681" t="str">
        <f>IF(AH681="","",VLOOKUP(AH681,[2]種目コード!$A:$B,2,0)&amp;IF(AJ681="",""," "&amp;"0"&amp;AI681&amp;AJ681&amp;AK681))</f>
        <v/>
      </c>
      <c r="O681" t="s">
        <v>4240</v>
      </c>
      <c r="P681" t="s">
        <v>4241</v>
      </c>
      <c r="Q681" t="s">
        <v>533</v>
      </c>
      <c r="R681" t="s">
        <v>4242</v>
      </c>
      <c r="S681" t="s">
        <v>4243</v>
      </c>
      <c r="T681" t="s">
        <v>4244</v>
      </c>
      <c r="U681" t="s">
        <v>4245</v>
      </c>
      <c r="V681" t="s">
        <v>178</v>
      </c>
      <c r="W681" t="s">
        <v>496</v>
      </c>
      <c r="X681" t="s">
        <v>322</v>
      </c>
      <c r="Y681" t="s">
        <v>295</v>
      </c>
      <c r="Z681" t="s">
        <v>355</v>
      </c>
      <c r="AB681" t="s">
        <v>1982</v>
      </c>
      <c r="AC681" t="s">
        <v>4176</v>
      </c>
      <c r="AD681" t="s">
        <v>372</v>
      </c>
    </row>
    <row r="682" spans="3:33" x14ac:dyDescent="0.2">
      <c r="C682">
        <v>500000680</v>
      </c>
      <c r="E682" t="str">
        <f t="shared" si="46"/>
        <v>松尾  智也(中1)</v>
      </c>
      <c r="F682" t="str">
        <f t="shared" si="48"/>
        <v>ﾏﾂｵ ﾄﾓﾔ</v>
      </c>
      <c r="G682" t="str">
        <f t="shared" si="47"/>
        <v>MATSUO Tomoya(08)</v>
      </c>
      <c r="H682">
        <f t="shared" si="49"/>
        <v>1</v>
      </c>
      <c r="I682">
        <v>50</v>
      </c>
      <c r="J682">
        <f>IF(AC682="","500001",VLOOKUP(AC682,[2]shozoku!$A:$B,2,0))</f>
        <v>500099</v>
      </c>
      <c r="K682" t="str">
        <f>IF(AD682="","",VLOOKUP(AD682,[2]種目コード!$A:$B,2,0)&amp;IF(AF682="",""," "&amp;"0"&amp;AE682&amp;AF682&amp;AG682))</f>
        <v>00230 0001763</v>
      </c>
      <c r="L682" t="str">
        <f>IF(AH682="","",VLOOKUP(AH682,[2]種目コード!$A:$B,2,0)&amp;IF(AJ682="",""," "&amp;"0"&amp;AI682&amp;AJ682&amp;AK682))</f>
        <v/>
      </c>
      <c r="O682" t="s">
        <v>4246</v>
      </c>
      <c r="P682" t="s">
        <v>4247</v>
      </c>
      <c r="Q682" t="s">
        <v>4248</v>
      </c>
      <c r="R682" t="s">
        <v>258</v>
      </c>
      <c r="S682" t="s">
        <v>4249</v>
      </c>
      <c r="T682" t="s">
        <v>4180</v>
      </c>
      <c r="U682" t="s">
        <v>4250</v>
      </c>
      <c r="V682" t="s">
        <v>178</v>
      </c>
      <c r="W682" t="s">
        <v>584</v>
      </c>
      <c r="X682" t="s">
        <v>322</v>
      </c>
      <c r="Y682" t="s">
        <v>263</v>
      </c>
      <c r="Z682" t="s">
        <v>402</v>
      </c>
      <c r="AB682" t="s">
        <v>1982</v>
      </c>
      <c r="AC682" t="s">
        <v>4176</v>
      </c>
      <c r="AD682" t="s">
        <v>1</v>
      </c>
      <c r="AE682" s="39" t="s">
        <v>210</v>
      </c>
      <c r="AF682" t="s">
        <v>730</v>
      </c>
      <c r="AG682" t="s">
        <v>923</v>
      </c>
    </row>
    <row r="683" spans="3:33" x14ac:dyDescent="0.2">
      <c r="C683">
        <v>500000681</v>
      </c>
      <c r="E683" t="str">
        <f t="shared" si="46"/>
        <v>新居  陽和太(中1)</v>
      </c>
      <c r="F683" t="str">
        <f t="shared" si="48"/>
        <v>ﾆｲ ﾋﾅﾀ</v>
      </c>
      <c r="G683" t="str">
        <f t="shared" si="47"/>
        <v>NII Hinata(09)</v>
      </c>
      <c r="H683">
        <f t="shared" si="49"/>
        <v>1</v>
      </c>
      <c r="I683">
        <v>50</v>
      </c>
      <c r="J683">
        <f>IF(AC683="","500001",VLOOKUP(AC683,[2]shozoku!$A:$B,2,0))</f>
        <v>500099</v>
      </c>
      <c r="K683" t="str">
        <f>IF(AD683="","",VLOOKUP(AD683,[2]種目コード!$A:$B,2,0)&amp;IF(AF683="",""," "&amp;"0"&amp;AE683&amp;AF683&amp;AG683))</f>
        <v>00230 0001551</v>
      </c>
      <c r="L683" t="str">
        <f>IF(AH683="","",VLOOKUP(AH683,[2]種目コード!$A:$B,2,0)&amp;IF(AJ683="",""," "&amp;"0"&amp;AI683&amp;AJ683&amp;AK683))</f>
        <v/>
      </c>
      <c r="O683" t="s">
        <v>4251</v>
      </c>
      <c r="P683" t="s">
        <v>4252</v>
      </c>
      <c r="Q683" t="s">
        <v>4253</v>
      </c>
      <c r="R683" t="s">
        <v>1469</v>
      </c>
      <c r="S683" t="s">
        <v>4254</v>
      </c>
      <c r="T683" t="s">
        <v>1471</v>
      </c>
      <c r="U683" t="s">
        <v>4255</v>
      </c>
      <c r="V683" t="s">
        <v>178</v>
      </c>
      <c r="W683" t="s">
        <v>573</v>
      </c>
      <c r="X683" t="s">
        <v>295</v>
      </c>
      <c r="Y683" t="s">
        <v>285</v>
      </c>
      <c r="Z683" t="s">
        <v>402</v>
      </c>
      <c r="AB683" t="s">
        <v>1982</v>
      </c>
      <c r="AC683" t="s">
        <v>4176</v>
      </c>
      <c r="AD683" t="s">
        <v>1</v>
      </c>
      <c r="AE683" s="39" t="s">
        <v>210</v>
      </c>
      <c r="AF683" t="s">
        <v>560</v>
      </c>
      <c r="AG683" t="s">
        <v>500</v>
      </c>
    </row>
    <row r="684" spans="3:33" x14ac:dyDescent="0.2">
      <c r="C684">
        <v>500000682</v>
      </c>
      <c r="E684" t="str">
        <f t="shared" si="46"/>
        <v>大塚  元輝(中1)</v>
      </c>
      <c r="F684" t="str">
        <f t="shared" si="48"/>
        <v>ｵｵﾂｶ ﾓﾄｷ</v>
      </c>
      <c r="G684" t="str">
        <f t="shared" si="47"/>
        <v>OTSUKA Motoki(08)</v>
      </c>
      <c r="H684">
        <f t="shared" si="49"/>
        <v>1</v>
      </c>
      <c r="I684">
        <v>50</v>
      </c>
      <c r="J684">
        <f>IF(AC684="","500001",VLOOKUP(AC684,[2]shozoku!$A:$B,2,0))</f>
        <v>500099</v>
      </c>
      <c r="K684" t="str">
        <f>IF(AD684="","",VLOOKUP(AD684,[2]種目コード!$A:$B,2,0)&amp;IF(AF684="",""," "&amp;"0"&amp;AE684&amp;AF684&amp;AG684))</f>
        <v>00230</v>
      </c>
      <c r="L684" t="str">
        <f>IF(AH684="","",VLOOKUP(AH684,[2]種目コード!$A:$B,2,0)&amp;IF(AJ684="",""," "&amp;"0"&amp;AI684&amp;AJ684&amp;AK684))</f>
        <v/>
      </c>
      <c r="O684" t="s">
        <v>4256</v>
      </c>
      <c r="P684" t="s">
        <v>4257</v>
      </c>
      <c r="Q684" t="s">
        <v>1994</v>
      </c>
      <c r="R684" t="s">
        <v>2168</v>
      </c>
      <c r="S684" t="s">
        <v>4258</v>
      </c>
      <c r="T684" t="s">
        <v>4259</v>
      </c>
      <c r="U684" t="s">
        <v>4260</v>
      </c>
      <c r="V684" t="s">
        <v>178</v>
      </c>
      <c r="W684" t="s">
        <v>584</v>
      </c>
      <c r="X684" t="s">
        <v>284</v>
      </c>
      <c r="Y684" t="s">
        <v>285</v>
      </c>
      <c r="Z684" t="s">
        <v>402</v>
      </c>
      <c r="AB684" t="s">
        <v>1982</v>
      </c>
      <c r="AC684" t="s">
        <v>4176</v>
      </c>
      <c r="AD684" t="s">
        <v>1</v>
      </c>
    </row>
    <row r="685" spans="3:33" x14ac:dyDescent="0.2">
      <c r="C685">
        <v>500000683</v>
      </c>
      <c r="E685" t="str">
        <f t="shared" si="46"/>
        <v>宮﨑  蓮(中1)</v>
      </c>
      <c r="F685" t="str">
        <f t="shared" si="48"/>
        <v>ﾐﾔｻﾞｷ ﾚﾝ</v>
      </c>
      <c r="G685" t="str">
        <f t="shared" si="47"/>
        <v>MIYAZAKI Ren(08)</v>
      </c>
      <c r="H685">
        <f t="shared" si="49"/>
        <v>1</v>
      </c>
      <c r="I685">
        <v>50</v>
      </c>
      <c r="J685">
        <f>IF(AC685="","500001",VLOOKUP(AC685,[2]shozoku!$A:$B,2,0))</f>
        <v>500099</v>
      </c>
      <c r="K685" t="str">
        <f>IF(AD685="","",VLOOKUP(AD685,[2]種目コード!$A:$B,2,0)&amp;IF(AF685="",""," "&amp;"0"&amp;AE685&amp;AF685&amp;AG685))</f>
        <v>00830</v>
      </c>
      <c r="L685" t="str">
        <f>IF(AH685="","",VLOOKUP(AH685,[2]種目コード!$A:$B,2,0)&amp;IF(AJ685="",""," "&amp;"0"&amp;AI685&amp;AJ685&amp;AK685))</f>
        <v/>
      </c>
      <c r="O685" t="s">
        <v>4261</v>
      </c>
      <c r="P685" t="s">
        <v>4262</v>
      </c>
      <c r="Q685" t="s">
        <v>2688</v>
      </c>
      <c r="R685" t="s">
        <v>2351</v>
      </c>
      <c r="S685" t="s">
        <v>4263</v>
      </c>
      <c r="T685" t="s">
        <v>2980</v>
      </c>
      <c r="U685" t="s">
        <v>4264</v>
      </c>
      <c r="V685" t="s">
        <v>178</v>
      </c>
      <c r="W685" t="s">
        <v>584</v>
      </c>
      <c r="X685" t="s">
        <v>232</v>
      </c>
      <c r="Y685" t="s">
        <v>248</v>
      </c>
      <c r="Z685" t="s">
        <v>402</v>
      </c>
      <c r="AB685" t="s">
        <v>1982</v>
      </c>
      <c r="AC685" t="s">
        <v>4176</v>
      </c>
      <c r="AD685" t="s">
        <v>586</v>
      </c>
    </row>
    <row r="686" spans="3:33" x14ac:dyDescent="0.2">
      <c r="C686">
        <v>500000684</v>
      </c>
      <c r="E686" t="str">
        <f t="shared" si="46"/>
        <v>大西  晴(中1)</v>
      </c>
      <c r="F686" t="str">
        <f t="shared" si="48"/>
        <v>ｵｵﾆｼ ﾊﾙ</v>
      </c>
      <c r="G686" t="str">
        <f t="shared" si="47"/>
        <v>ONISHI Haru(08)</v>
      </c>
      <c r="H686">
        <f t="shared" si="49"/>
        <v>1</v>
      </c>
      <c r="I686">
        <v>50</v>
      </c>
      <c r="J686">
        <f>IF(AC686="","500001",VLOOKUP(AC686,[2]shozoku!$A:$B,2,0))</f>
        <v>500099</v>
      </c>
      <c r="K686" t="str">
        <f>IF(AD686="","",VLOOKUP(AD686,[2]種目コード!$A:$B,2,0)&amp;IF(AF686="",""," "&amp;"0"&amp;AE686&amp;AF686&amp;AG686))</f>
        <v>07320</v>
      </c>
      <c r="L686" t="str">
        <f>IF(AH686="","",VLOOKUP(AH686,[2]種目コード!$A:$B,2,0)&amp;IF(AJ686="",""," "&amp;"0"&amp;AI686&amp;AJ686&amp;AK686))</f>
        <v/>
      </c>
      <c r="O686" t="s">
        <v>1370</v>
      </c>
      <c r="P686" t="s">
        <v>4265</v>
      </c>
      <c r="Q686" t="s">
        <v>1372</v>
      </c>
      <c r="R686" t="s">
        <v>3504</v>
      </c>
      <c r="S686" t="s">
        <v>1374</v>
      </c>
      <c r="T686" t="s">
        <v>4266</v>
      </c>
      <c r="U686" t="s">
        <v>4267</v>
      </c>
      <c r="V686" t="s">
        <v>178</v>
      </c>
      <c r="W686" t="s">
        <v>584</v>
      </c>
      <c r="X686" t="s">
        <v>284</v>
      </c>
      <c r="Y686" t="s">
        <v>248</v>
      </c>
      <c r="Z686" t="s">
        <v>402</v>
      </c>
      <c r="AB686" t="s">
        <v>1982</v>
      </c>
      <c r="AC686" t="s">
        <v>4176</v>
      </c>
      <c r="AD686" t="s">
        <v>9</v>
      </c>
    </row>
    <row r="687" spans="3:33" x14ac:dyDescent="0.2">
      <c r="C687">
        <v>500000685</v>
      </c>
      <c r="E687" t="str">
        <f t="shared" si="46"/>
        <v>吉田  晴命(中1)</v>
      </c>
      <c r="F687" t="str">
        <f t="shared" si="48"/>
        <v>ﾖｼﾀﾞ ｾｲﾒｲ</v>
      </c>
      <c r="G687" t="str">
        <f t="shared" si="47"/>
        <v>YOSHIDA Seimei(08)</v>
      </c>
      <c r="H687">
        <f t="shared" si="49"/>
        <v>1</v>
      </c>
      <c r="I687">
        <v>50</v>
      </c>
      <c r="J687">
        <f>IF(AC687="","500001",VLOOKUP(AC687,[2]shozoku!$A:$B,2,0))</f>
        <v>500099</v>
      </c>
      <c r="K687" t="str">
        <f>IF(AD687="","",VLOOKUP(AD687,[2]種目コード!$A:$B,2,0)&amp;IF(AF687="",""," "&amp;"0"&amp;AE687&amp;AF687&amp;AG687))</f>
        <v>00230</v>
      </c>
      <c r="L687" t="str">
        <f>IF(AH687="","",VLOOKUP(AH687,[2]種目コード!$A:$B,2,0)&amp;IF(AJ687="",""," "&amp;"0"&amp;AI687&amp;AJ687&amp;AK687))</f>
        <v/>
      </c>
      <c r="O687" t="s">
        <v>1231</v>
      </c>
      <c r="P687" t="s">
        <v>4268</v>
      </c>
      <c r="Q687" t="s">
        <v>1260</v>
      </c>
      <c r="R687" t="s">
        <v>4269</v>
      </c>
      <c r="S687" t="s">
        <v>1464</v>
      </c>
      <c r="T687" t="s">
        <v>4270</v>
      </c>
      <c r="U687" t="s">
        <v>4271</v>
      </c>
      <c r="V687" t="s">
        <v>178</v>
      </c>
      <c r="W687" t="s">
        <v>584</v>
      </c>
      <c r="X687" t="s">
        <v>196</v>
      </c>
      <c r="Y687" t="s">
        <v>701</v>
      </c>
      <c r="Z687" t="s">
        <v>402</v>
      </c>
      <c r="AB687" t="s">
        <v>1982</v>
      </c>
      <c r="AC687" t="s">
        <v>4176</v>
      </c>
      <c r="AD687" t="s">
        <v>1</v>
      </c>
    </row>
    <row r="688" spans="3:33" x14ac:dyDescent="0.2">
      <c r="C688">
        <v>500000686</v>
      </c>
      <c r="E688" t="str">
        <f t="shared" si="46"/>
        <v>押井  悠悟(中1)</v>
      </c>
      <c r="F688" t="str">
        <f t="shared" si="48"/>
        <v>ｵｼｲ ﾕｳｺﾞ</v>
      </c>
      <c r="G688" t="str">
        <f t="shared" si="47"/>
        <v>OSHII Yugo(08)</v>
      </c>
      <c r="H688">
        <f t="shared" si="49"/>
        <v>1</v>
      </c>
      <c r="I688">
        <v>50</v>
      </c>
      <c r="J688">
        <f>IF(AC688="","500001",VLOOKUP(AC688,[2]shozoku!$A:$B,2,0))</f>
        <v>500099</v>
      </c>
      <c r="K688" t="str">
        <f>IF(AD688="","",VLOOKUP(AD688,[2]種目コード!$A:$B,2,0)&amp;IF(AF688="",""," "&amp;"0"&amp;AE688&amp;AF688&amp;AG688))</f>
        <v>07320</v>
      </c>
      <c r="L688" t="str">
        <f>IF(AH688="","",VLOOKUP(AH688,[2]種目コード!$A:$B,2,0)&amp;IF(AJ688="",""," "&amp;"0"&amp;AI688&amp;AJ688&amp;AK688))</f>
        <v/>
      </c>
      <c r="O688" t="s">
        <v>4272</v>
      </c>
      <c r="P688" t="s">
        <v>4273</v>
      </c>
      <c r="Q688" t="s">
        <v>4274</v>
      </c>
      <c r="R688" t="s">
        <v>4275</v>
      </c>
      <c r="S688" t="s">
        <v>4276</v>
      </c>
      <c r="T688" t="s">
        <v>4277</v>
      </c>
      <c r="U688" t="s">
        <v>4278</v>
      </c>
      <c r="V688" t="s">
        <v>178</v>
      </c>
      <c r="W688" t="s">
        <v>584</v>
      </c>
      <c r="X688" t="s">
        <v>181</v>
      </c>
      <c r="Y688" t="s">
        <v>233</v>
      </c>
      <c r="Z688" t="s">
        <v>402</v>
      </c>
      <c r="AB688" t="s">
        <v>1982</v>
      </c>
      <c r="AC688" t="s">
        <v>4176</v>
      </c>
      <c r="AD688" t="s">
        <v>9</v>
      </c>
    </row>
    <row r="689" spans="3:41" x14ac:dyDescent="0.2">
      <c r="C689">
        <v>500000687</v>
      </c>
      <c r="E689" t="str">
        <f t="shared" si="46"/>
        <v>木村  拓貴(中1)</v>
      </c>
      <c r="F689" t="str">
        <f t="shared" si="48"/>
        <v>ｷﾑﾗ ﾋﾛｷ</v>
      </c>
      <c r="G689" t="str">
        <f t="shared" si="47"/>
        <v>KIMURA Hiroki(08)</v>
      </c>
      <c r="H689">
        <f t="shared" si="49"/>
        <v>1</v>
      </c>
      <c r="I689">
        <v>50</v>
      </c>
      <c r="J689">
        <f>IF(AC689="","500001",VLOOKUP(AC689,[2]shozoku!$A:$B,2,0))</f>
        <v>500099</v>
      </c>
      <c r="K689" t="str">
        <f>IF(AD689="","",VLOOKUP(AD689,[2]種目コード!$A:$B,2,0)&amp;IF(AF689="",""," "&amp;"0"&amp;AE689&amp;AF689&amp;AG689))</f>
        <v>07320</v>
      </c>
      <c r="L689" t="str">
        <f>IF(AH689="","",VLOOKUP(AH689,[2]種目コード!$A:$B,2,0)&amp;IF(AJ689="",""," "&amp;"0"&amp;AI689&amp;AJ689&amp;AK689))</f>
        <v/>
      </c>
      <c r="O689" t="s">
        <v>4279</v>
      </c>
      <c r="P689" t="s">
        <v>4280</v>
      </c>
      <c r="Q689" t="s">
        <v>4281</v>
      </c>
      <c r="R689" t="s">
        <v>3199</v>
      </c>
      <c r="S689" t="s">
        <v>4282</v>
      </c>
      <c r="T689" t="s">
        <v>4283</v>
      </c>
      <c r="U689" t="s">
        <v>4284</v>
      </c>
      <c r="V689" t="s">
        <v>178</v>
      </c>
      <c r="W689" t="s">
        <v>584</v>
      </c>
      <c r="X689" t="s">
        <v>196</v>
      </c>
      <c r="Y689" t="s">
        <v>880</v>
      </c>
      <c r="Z689" t="s">
        <v>402</v>
      </c>
      <c r="AB689" t="s">
        <v>1982</v>
      </c>
      <c r="AC689" t="s">
        <v>4176</v>
      </c>
      <c r="AD689" t="s">
        <v>9</v>
      </c>
    </row>
    <row r="690" spans="3:41" x14ac:dyDescent="0.2">
      <c r="C690">
        <v>500000688</v>
      </c>
      <c r="E690" t="str">
        <f t="shared" si="46"/>
        <v>岡﨑  陽人(中2)</v>
      </c>
      <c r="F690" t="str">
        <f t="shared" si="48"/>
        <v>ｵｶｻﾞｷ ﾊﾙﾄ</v>
      </c>
      <c r="G690" t="str">
        <f t="shared" si="47"/>
        <v>OKAZAKI Haruto(07)</v>
      </c>
      <c r="H690">
        <f t="shared" si="49"/>
        <v>1</v>
      </c>
      <c r="I690">
        <v>50</v>
      </c>
      <c r="J690">
        <f>IF(AC690="","500001",VLOOKUP(AC690,[2]shozoku!$A:$B,2,0))</f>
        <v>500099</v>
      </c>
      <c r="K690" t="str">
        <f>IF(AD690="","",VLOOKUP(AD690,[2]種目コード!$A:$B,2,0)&amp;IF(AF690="",""," "&amp;"0"&amp;AE690&amp;AF690&amp;AG690))</f>
        <v>00840</v>
      </c>
      <c r="L690" t="str">
        <f>IF(AH690="","",VLOOKUP(AH690,[2]種目コード!$A:$B,2,0)&amp;IF(AJ690="",""," "&amp;"0"&amp;AI690&amp;AJ690&amp;AK690))</f>
        <v/>
      </c>
      <c r="O690" t="s">
        <v>4285</v>
      </c>
      <c r="P690" t="s">
        <v>4286</v>
      </c>
      <c r="Q690" t="s">
        <v>4287</v>
      </c>
      <c r="R690" t="s">
        <v>4121</v>
      </c>
      <c r="S690" t="s">
        <v>4288</v>
      </c>
      <c r="T690" t="s">
        <v>4289</v>
      </c>
      <c r="U690" t="s">
        <v>4290</v>
      </c>
      <c r="V690" t="s">
        <v>178</v>
      </c>
      <c r="W690" t="s">
        <v>496</v>
      </c>
      <c r="X690" t="s">
        <v>284</v>
      </c>
      <c r="Y690" t="s">
        <v>275</v>
      </c>
      <c r="Z690" t="s">
        <v>355</v>
      </c>
      <c r="AB690" t="s">
        <v>1982</v>
      </c>
      <c r="AC690" t="s">
        <v>4176</v>
      </c>
      <c r="AD690" t="s">
        <v>364</v>
      </c>
    </row>
    <row r="691" spans="3:41" x14ac:dyDescent="0.2">
      <c r="C691">
        <v>500000689</v>
      </c>
      <c r="E691" t="str">
        <f t="shared" si="46"/>
        <v>上野  琴葉(中2)</v>
      </c>
      <c r="F691" t="str">
        <f t="shared" si="48"/>
        <v>ｳｴﾉ ｺﾄﾊ</v>
      </c>
      <c r="G691" t="str">
        <f t="shared" si="47"/>
        <v>UENO Kotoha(07)</v>
      </c>
      <c r="H691">
        <f t="shared" si="49"/>
        <v>2</v>
      </c>
      <c r="I691">
        <v>50</v>
      </c>
      <c r="J691">
        <f>IF(AC691="","500001",VLOOKUP(AC691,[2]shozoku!$A:$B,2,0))</f>
        <v>500099</v>
      </c>
      <c r="K691" t="str">
        <f>IF(AD691="","",VLOOKUP(AD691,[2]種目コード!$A:$B,2,0)&amp;IF(AF691="",""," "&amp;"0"&amp;AE691&amp;AF691&amp;AG691))</f>
        <v>00640 0023900</v>
      </c>
      <c r="L691" t="str">
        <f>IF(AH691="","",VLOOKUP(AH691,[2]種目コード!$A:$B,2,0)&amp;IF(AJ691="",""," "&amp;"0"&amp;AI691&amp;AJ691&amp;AK691))</f>
        <v/>
      </c>
      <c r="O691" t="s">
        <v>4291</v>
      </c>
      <c r="P691" t="s">
        <v>4292</v>
      </c>
      <c r="Q691" t="s">
        <v>2296</v>
      </c>
      <c r="R691" t="s">
        <v>4293</v>
      </c>
      <c r="S691" t="s">
        <v>4294</v>
      </c>
      <c r="T691" t="s">
        <v>4295</v>
      </c>
      <c r="U691" t="s">
        <v>4296</v>
      </c>
      <c r="V691" t="s">
        <v>433</v>
      </c>
      <c r="W691" t="s">
        <v>496</v>
      </c>
      <c r="X691" t="s">
        <v>322</v>
      </c>
      <c r="Y691" t="s">
        <v>598</v>
      </c>
      <c r="Z691" t="s">
        <v>355</v>
      </c>
      <c r="AB691" t="s">
        <v>1982</v>
      </c>
      <c r="AC691" t="s">
        <v>4176</v>
      </c>
      <c r="AD691" t="s">
        <v>441</v>
      </c>
      <c r="AE691" t="s">
        <v>499</v>
      </c>
      <c r="AF691" t="s">
        <v>3739</v>
      </c>
      <c r="AG691" t="s">
        <v>187</v>
      </c>
      <c r="AL691" t="s">
        <v>3</v>
      </c>
      <c r="AM691" t="s">
        <v>220</v>
      </c>
      <c r="AN691" t="s">
        <v>1512</v>
      </c>
      <c r="AO691" t="s">
        <v>1428</v>
      </c>
    </row>
    <row r="692" spans="3:41" x14ac:dyDescent="0.2">
      <c r="C692">
        <v>500000690</v>
      </c>
      <c r="E692" t="str">
        <f t="shared" si="46"/>
        <v>米川  佳里奈(中2)</v>
      </c>
      <c r="F692" t="str">
        <f t="shared" si="48"/>
        <v>ﾖﾈｶﾜ ｶﾘﾅ</v>
      </c>
      <c r="G692" t="str">
        <f t="shared" si="47"/>
        <v>YONEKAWA Karina(07)</v>
      </c>
      <c r="H692">
        <f t="shared" si="49"/>
        <v>2</v>
      </c>
      <c r="I692">
        <v>50</v>
      </c>
      <c r="J692">
        <f>IF(AC692="","500001",VLOOKUP(AC692,[2]shozoku!$A:$B,2,0))</f>
        <v>500099</v>
      </c>
      <c r="K692" t="str">
        <f>IF(AD692="","",VLOOKUP(AD692,[2]種目コード!$A:$B,2,0)&amp;IF(AF692="",""," "&amp;"0"&amp;AE692&amp;AF692&amp;AG692))</f>
        <v>08520 00846</v>
      </c>
      <c r="L692" t="str">
        <f>IF(AH692="","",VLOOKUP(AH692,[2]種目コード!$A:$B,2,0)&amp;IF(AJ692="",""," "&amp;"0"&amp;AI692&amp;AJ692&amp;AK692))</f>
        <v/>
      </c>
      <c r="O692" t="s">
        <v>4297</v>
      </c>
      <c r="P692" t="s">
        <v>4298</v>
      </c>
      <c r="Q692" t="s">
        <v>4299</v>
      </c>
      <c r="R692" t="s">
        <v>4300</v>
      </c>
      <c r="S692" t="s">
        <v>4301</v>
      </c>
      <c r="T692" t="s">
        <v>4302</v>
      </c>
      <c r="U692" t="s">
        <v>4303</v>
      </c>
      <c r="V692" t="s">
        <v>433</v>
      </c>
      <c r="W692" t="s">
        <v>496</v>
      </c>
      <c r="X692" t="s">
        <v>791</v>
      </c>
      <c r="Y692" t="s">
        <v>585</v>
      </c>
      <c r="Z692" t="s">
        <v>355</v>
      </c>
      <c r="AB692" t="s">
        <v>1982</v>
      </c>
      <c r="AC692" t="s">
        <v>4176</v>
      </c>
      <c r="AD692" t="s">
        <v>4304</v>
      </c>
      <c r="AF692" t="s">
        <v>232</v>
      </c>
      <c r="AG692" t="s">
        <v>879</v>
      </c>
    </row>
    <row r="693" spans="3:41" x14ac:dyDescent="0.2">
      <c r="C693">
        <v>500000691</v>
      </c>
      <c r="E693" t="str">
        <f t="shared" si="46"/>
        <v>苅山  未奈(中2)</v>
      </c>
      <c r="F693" t="str">
        <f t="shared" si="48"/>
        <v>ｶﾘﾔﾏ ﾐﾅ</v>
      </c>
      <c r="G693" t="str">
        <f t="shared" si="47"/>
        <v>KARIYAMA Mina(07)</v>
      </c>
      <c r="H693">
        <f t="shared" si="49"/>
        <v>2</v>
      </c>
      <c r="I693">
        <v>50</v>
      </c>
      <c r="J693">
        <f>IF(AC693="","500001",VLOOKUP(AC693,[2]shozoku!$A:$B,2,0))</f>
        <v>500099</v>
      </c>
      <c r="K693" t="str">
        <f>IF(AD693="","",VLOOKUP(AD693,[2]種目コード!$A:$B,2,0)&amp;IF(AF693="",""," "&amp;"0"&amp;AE693&amp;AF693&amp;AG693))</f>
        <v>00240 0001444</v>
      </c>
      <c r="L693" t="str">
        <f>IF(AH693="","",VLOOKUP(AH693,[2]種目コード!$A:$B,2,0)&amp;IF(AJ693="",""," "&amp;"0"&amp;AI693&amp;AJ693&amp;AK693))</f>
        <v/>
      </c>
      <c r="O693" t="s">
        <v>4305</v>
      </c>
      <c r="P693" t="s">
        <v>4306</v>
      </c>
      <c r="Q693" t="s">
        <v>4307</v>
      </c>
      <c r="R693" t="s">
        <v>4308</v>
      </c>
      <c r="S693" t="s">
        <v>4309</v>
      </c>
      <c r="T693" t="s">
        <v>4310</v>
      </c>
      <c r="U693" t="s">
        <v>4311</v>
      </c>
      <c r="V693" t="s">
        <v>433</v>
      </c>
      <c r="W693" t="s">
        <v>496</v>
      </c>
      <c r="X693" t="s">
        <v>322</v>
      </c>
      <c r="Y693" t="s">
        <v>648</v>
      </c>
      <c r="Z693" t="s">
        <v>355</v>
      </c>
      <c r="AB693" t="s">
        <v>1982</v>
      </c>
      <c r="AC693" t="s">
        <v>4176</v>
      </c>
      <c r="AD693" t="s">
        <v>2</v>
      </c>
      <c r="AE693" s="39" t="s">
        <v>210</v>
      </c>
      <c r="AF693" t="s">
        <v>263</v>
      </c>
      <c r="AG693" t="s">
        <v>2471</v>
      </c>
      <c r="AL693" t="s">
        <v>3</v>
      </c>
      <c r="AM693" t="s">
        <v>220</v>
      </c>
    </row>
    <row r="694" spans="3:41" x14ac:dyDescent="0.2">
      <c r="C694">
        <v>500000692</v>
      </c>
      <c r="E694" t="str">
        <f t="shared" si="46"/>
        <v>高山  友佳(中2)</v>
      </c>
      <c r="F694" t="str">
        <f t="shared" si="48"/>
        <v>ﾀｶﾔﾏ ﾕｳｶ</v>
      </c>
      <c r="G694" t="str">
        <f t="shared" si="47"/>
        <v>TAKAYAMA Yuka(07)</v>
      </c>
      <c r="H694">
        <f t="shared" si="49"/>
        <v>2</v>
      </c>
      <c r="I694">
        <v>50</v>
      </c>
      <c r="J694">
        <f>IF(AC694="","500001",VLOOKUP(AC694,[2]shozoku!$A:$B,2,0))</f>
        <v>500099</v>
      </c>
      <c r="K694" t="str">
        <f>IF(AD694="","",VLOOKUP(AD694,[2]種目コード!$A:$B,2,0)&amp;IF(AF694="",""," "&amp;"0"&amp;AE694&amp;AF694&amp;AG694))</f>
        <v>00240 0001614</v>
      </c>
      <c r="L694" t="str">
        <f>IF(AH694="","",VLOOKUP(AH694,[2]種目コード!$A:$B,2,0)&amp;IF(AJ694="",""," "&amp;"0"&amp;AI694&amp;AJ694&amp;AK694))</f>
        <v/>
      </c>
      <c r="O694" t="s">
        <v>4312</v>
      </c>
      <c r="P694" t="s">
        <v>4313</v>
      </c>
      <c r="Q694" t="s">
        <v>2725</v>
      </c>
      <c r="R694" t="s">
        <v>4060</v>
      </c>
      <c r="S694" t="s">
        <v>4314</v>
      </c>
      <c r="T694" t="s">
        <v>4315</v>
      </c>
      <c r="U694" t="s">
        <v>4316</v>
      </c>
      <c r="V694" t="s">
        <v>433</v>
      </c>
      <c r="W694" t="s">
        <v>496</v>
      </c>
      <c r="X694" t="s">
        <v>322</v>
      </c>
      <c r="Y694" t="s">
        <v>701</v>
      </c>
      <c r="Z694" t="s">
        <v>355</v>
      </c>
      <c r="AB694" t="s">
        <v>1982</v>
      </c>
      <c r="AC694" t="s">
        <v>4176</v>
      </c>
      <c r="AD694" t="s">
        <v>2</v>
      </c>
      <c r="AE694" s="39" t="s">
        <v>210</v>
      </c>
      <c r="AF694" t="s">
        <v>285</v>
      </c>
      <c r="AG694" t="s">
        <v>263</v>
      </c>
    </row>
    <row r="695" spans="3:41" x14ac:dyDescent="0.2">
      <c r="C695">
        <v>500000693</v>
      </c>
      <c r="E695" t="str">
        <f t="shared" si="46"/>
        <v>市川  愛菜(中2)</v>
      </c>
      <c r="F695" t="str">
        <f t="shared" si="48"/>
        <v>ｲﾁｶﾜ ｴﾅ</v>
      </c>
      <c r="G695" t="str">
        <f t="shared" si="47"/>
        <v>ICHIKAWA Ena(08)</v>
      </c>
      <c r="H695">
        <f t="shared" si="49"/>
        <v>2</v>
      </c>
      <c r="I695">
        <v>50</v>
      </c>
      <c r="J695">
        <f>IF(AC695="","500001",VLOOKUP(AC695,[2]shozoku!$A:$B,2,0))</f>
        <v>500099</v>
      </c>
      <c r="K695" t="str">
        <f>IF(AD695="","",VLOOKUP(AD695,[2]種目コード!$A:$B,2,0)&amp;IF(AF695="",""," "&amp;"0"&amp;AE695&amp;AF695&amp;AG695))</f>
        <v>00240 0001455</v>
      </c>
      <c r="L695" t="str">
        <f>IF(AH695="","",VLOOKUP(AH695,[2]種目コード!$A:$B,2,0)&amp;IF(AJ695="",""," "&amp;"0"&amp;AI695&amp;AJ695&amp;AK695))</f>
        <v/>
      </c>
      <c r="O695" t="s">
        <v>4317</v>
      </c>
      <c r="P695" t="s">
        <v>4318</v>
      </c>
      <c r="Q695" t="s">
        <v>1097</v>
      </c>
      <c r="R695" t="s">
        <v>3816</v>
      </c>
      <c r="S695" t="s">
        <v>4319</v>
      </c>
      <c r="T695" t="s">
        <v>4320</v>
      </c>
      <c r="U695" t="s">
        <v>4321</v>
      </c>
      <c r="V695" t="s">
        <v>433</v>
      </c>
      <c r="W695" t="s">
        <v>584</v>
      </c>
      <c r="X695" t="s">
        <v>303</v>
      </c>
      <c r="Y695" t="s">
        <v>585</v>
      </c>
      <c r="Z695" t="s">
        <v>355</v>
      </c>
      <c r="AB695" t="s">
        <v>1982</v>
      </c>
      <c r="AC695" t="s">
        <v>4176</v>
      </c>
      <c r="AD695" t="s">
        <v>2</v>
      </c>
      <c r="AE695" s="39" t="s">
        <v>210</v>
      </c>
      <c r="AF695" t="s">
        <v>263</v>
      </c>
      <c r="AG695" t="s">
        <v>1317</v>
      </c>
      <c r="AL695" t="s">
        <v>3</v>
      </c>
      <c r="AM695" t="s">
        <v>220</v>
      </c>
    </row>
    <row r="696" spans="3:41" x14ac:dyDescent="0.2">
      <c r="C696">
        <v>500000694</v>
      </c>
      <c r="E696" t="str">
        <f t="shared" si="46"/>
        <v>開坂  琉渚(中2)</v>
      </c>
      <c r="F696" t="str">
        <f t="shared" si="48"/>
        <v>ｶｲｻｶ ﾙﾅ</v>
      </c>
      <c r="G696" t="str">
        <f t="shared" si="47"/>
        <v>KAISAKA Runa(08)</v>
      </c>
      <c r="H696">
        <f t="shared" si="49"/>
        <v>2</v>
      </c>
      <c r="I696">
        <v>50</v>
      </c>
      <c r="J696">
        <f>IF(AC696="","500001",VLOOKUP(AC696,[2]shozoku!$A:$B,2,0))</f>
        <v>500099</v>
      </c>
      <c r="K696" t="str">
        <f>IF(AD696="","",VLOOKUP(AD696,[2]種目コード!$A:$B,2,0)&amp;IF(AF696="",""," "&amp;"0"&amp;AE696&amp;AF696&amp;AG696))</f>
        <v>00240 0001559</v>
      </c>
      <c r="L696" t="str">
        <f>IF(AH696="","",VLOOKUP(AH696,[2]種目コード!$A:$B,2,0)&amp;IF(AJ696="",""," "&amp;"0"&amp;AI696&amp;AJ696&amp;AK696))</f>
        <v/>
      </c>
      <c r="O696" t="s">
        <v>4322</v>
      </c>
      <c r="P696" t="s">
        <v>4323</v>
      </c>
      <c r="Q696" t="s">
        <v>4324</v>
      </c>
      <c r="R696" t="s">
        <v>437</v>
      </c>
      <c r="S696" t="s">
        <v>4325</v>
      </c>
      <c r="T696" t="s">
        <v>4326</v>
      </c>
      <c r="U696" t="s">
        <v>4327</v>
      </c>
      <c r="V696" t="s">
        <v>433</v>
      </c>
      <c r="W696" t="s">
        <v>584</v>
      </c>
      <c r="X696" t="s">
        <v>303</v>
      </c>
      <c r="Y696" t="s">
        <v>701</v>
      </c>
      <c r="Z696" t="s">
        <v>355</v>
      </c>
      <c r="AB696" t="s">
        <v>1982</v>
      </c>
      <c r="AC696" t="s">
        <v>4176</v>
      </c>
      <c r="AD696" t="s">
        <v>2</v>
      </c>
      <c r="AE696" s="39" t="s">
        <v>210</v>
      </c>
      <c r="AF696" t="s">
        <v>560</v>
      </c>
      <c r="AG696" t="s">
        <v>1052</v>
      </c>
      <c r="AL696" t="s">
        <v>3</v>
      </c>
      <c r="AM696" t="s">
        <v>220</v>
      </c>
    </row>
    <row r="697" spans="3:41" x14ac:dyDescent="0.2">
      <c r="C697">
        <v>500000695</v>
      </c>
      <c r="E697" t="str">
        <f t="shared" si="46"/>
        <v>楠畑  沙織(中1)</v>
      </c>
      <c r="F697" t="str">
        <f t="shared" si="48"/>
        <v>ｸｽﾊﾀ ｻｵﾘ</v>
      </c>
      <c r="G697" t="str">
        <f t="shared" si="47"/>
        <v>KUSUHATA Saori(09)</v>
      </c>
      <c r="H697">
        <f t="shared" si="49"/>
        <v>2</v>
      </c>
      <c r="I697">
        <v>50</v>
      </c>
      <c r="J697">
        <f>IF(AC697="","500001",VLOOKUP(AC697,[2]shozoku!$A:$B,2,0))</f>
        <v>500099</v>
      </c>
      <c r="K697" t="str">
        <f>IF(AD697="","",VLOOKUP(AD697,[2]種目コード!$A:$B,2,0)&amp;IF(AF697="",""," "&amp;"0"&amp;AE697&amp;AF697&amp;AG697))</f>
        <v>00230</v>
      </c>
      <c r="L697" t="str">
        <f>IF(AH697="","",VLOOKUP(AH697,[2]種目コード!$A:$B,2,0)&amp;IF(AJ697="",""," "&amp;"0"&amp;AI697&amp;AJ697&amp;AK697))</f>
        <v/>
      </c>
      <c r="O697" t="s">
        <v>4328</v>
      </c>
      <c r="P697" t="s">
        <v>4329</v>
      </c>
      <c r="Q697" t="s">
        <v>4330</v>
      </c>
      <c r="R697" t="s">
        <v>4331</v>
      </c>
      <c r="S697" t="s">
        <v>4332</v>
      </c>
      <c r="T697" t="s">
        <v>4333</v>
      </c>
      <c r="U697" t="s">
        <v>4334</v>
      </c>
      <c r="V697" t="s">
        <v>433</v>
      </c>
      <c r="W697" t="s">
        <v>573</v>
      </c>
      <c r="X697" t="s">
        <v>499</v>
      </c>
      <c r="Y697" t="s">
        <v>499</v>
      </c>
      <c r="Z697" t="s">
        <v>402</v>
      </c>
      <c r="AB697" t="s">
        <v>1982</v>
      </c>
      <c r="AC697" t="s">
        <v>4176</v>
      </c>
      <c r="AD697" t="s">
        <v>1</v>
      </c>
    </row>
    <row r="698" spans="3:41" x14ac:dyDescent="0.2">
      <c r="C698">
        <v>500000696</v>
      </c>
      <c r="E698" t="str">
        <f t="shared" si="46"/>
        <v>中山  穂乃花(中1)</v>
      </c>
      <c r="F698" t="str">
        <f t="shared" si="48"/>
        <v>ﾅｶﾔﾏ ﾎﾉｶ</v>
      </c>
      <c r="G698" t="str">
        <f t="shared" si="47"/>
        <v>NAKAYAMA Honoka(08)</v>
      </c>
      <c r="H698">
        <f t="shared" si="49"/>
        <v>2</v>
      </c>
      <c r="I698">
        <v>50</v>
      </c>
      <c r="J698">
        <f>IF(AC698="","500001",VLOOKUP(AC698,[2]shozoku!$A:$B,2,0))</f>
        <v>500099</v>
      </c>
      <c r="K698" t="str">
        <f>IF(AD698="","",VLOOKUP(AD698,[2]種目コード!$A:$B,2,0)&amp;IF(AF698="",""," "&amp;"0"&amp;AE698&amp;AF698&amp;AG698))</f>
        <v>00230 0001573</v>
      </c>
      <c r="L698" t="str">
        <f>IF(AH698="","",VLOOKUP(AH698,[2]種目コード!$A:$B,2,0)&amp;IF(AJ698="",""," "&amp;"0"&amp;AI698&amp;AJ698&amp;AK698))</f>
        <v/>
      </c>
      <c r="O698" t="s">
        <v>4335</v>
      </c>
      <c r="P698" t="s">
        <v>4336</v>
      </c>
      <c r="Q698" t="s">
        <v>4337</v>
      </c>
      <c r="R698" t="s">
        <v>1637</v>
      </c>
      <c r="S698" t="s">
        <v>4338</v>
      </c>
      <c r="T698" t="s">
        <v>4339</v>
      </c>
      <c r="U698" t="s">
        <v>4340</v>
      </c>
      <c r="V698" t="s">
        <v>433</v>
      </c>
      <c r="W698" t="s">
        <v>584</v>
      </c>
      <c r="X698" t="s">
        <v>181</v>
      </c>
      <c r="Y698" t="s">
        <v>560</v>
      </c>
      <c r="Z698" t="s">
        <v>402</v>
      </c>
      <c r="AB698" t="s">
        <v>1982</v>
      </c>
      <c r="AC698" t="s">
        <v>4176</v>
      </c>
      <c r="AD698" t="s">
        <v>1</v>
      </c>
      <c r="AE698" s="39" t="s">
        <v>210</v>
      </c>
      <c r="AF698" t="s">
        <v>560</v>
      </c>
      <c r="AG698" t="s">
        <v>313</v>
      </c>
    </row>
    <row r="699" spans="3:41" x14ac:dyDescent="0.2">
      <c r="C699">
        <v>500000697</v>
      </c>
      <c r="E699" t="str">
        <f t="shared" si="46"/>
        <v>野元  紗良(中1)</v>
      </c>
      <c r="F699" t="str">
        <f t="shared" si="48"/>
        <v>ﾉﾓﾄ ｻﾗ</v>
      </c>
      <c r="G699" t="str">
        <f t="shared" si="47"/>
        <v>NOMOTO Sara(08)</v>
      </c>
      <c r="H699">
        <f t="shared" si="49"/>
        <v>2</v>
      </c>
      <c r="I699">
        <v>50</v>
      </c>
      <c r="J699">
        <f>IF(AC699="","500001",VLOOKUP(AC699,[2]shozoku!$A:$B,2,0))</f>
        <v>500099</v>
      </c>
      <c r="K699" t="str">
        <f>IF(AD699="","",VLOOKUP(AD699,[2]種目コード!$A:$B,2,0)&amp;IF(AF699="",""," "&amp;"0"&amp;AE699&amp;AF699&amp;AG699))</f>
        <v>00230 0001586</v>
      </c>
      <c r="L699" t="str">
        <f>IF(AH699="","",VLOOKUP(AH699,[2]種目コード!$A:$B,2,0)&amp;IF(AJ699="",""," "&amp;"0"&amp;AI699&amp;AJ699&amp;AK699))</f>
        <v/>
      </c>
      <c r="O699" t="s">
        <v>4341</v>
      </c>
      <c r="P699" t="s">
        <v>4342</v>
      </c>
      <c r="Q699" t="s">
        <v>4343</v>
      </c>
      <c r="R699" t="s">
        <v>1801</v>
      </c>
      <c r="S699" t="s">
        <v>4344</v>
      </c>
      <c r="T699" t="s">
        <v>4345</v>
      </c>
      <c r="U699" t="s">
        <v>4346</v>
      </c>
      <c r="V699" t="s">
        <v>433</v>
      </c>
      <c r="W699" t="s">
        <v>584</v>
      </c>
      <c r="X699" t="s">
        <v>791</v>
      </c>
      <c r="Y699" t="s">
        <v>648</v>
      </c>
      <c r="Z699" t="s">
        <v>402</v>
      </c>
      <c r="AB699" t="s">
        <v>1982</v>
      </c>
      <c r="AC699" t="s">
        <v>4176</v>
      </c>
      <c r="AD699" t="s">
        <v>1</v>
      </c>
      <c r="AE699" s="39" t="s">
        <v>210</v>
      </c>
      <c r="AF699" t="s">
        <v>560</v>
      </c>
      <c r="AG699" t="s">
        <v>265</v>
      </c>
    </row>
    <row r="700" spans="3:41" x14ac:dyDescent="0.2">
      <c r="C700">
        <v>500000698</v>
      </c>
      <c r="E700" t="str">
        <f t="shared" si="46"/>
        <v>中村  達海(中2)</v>
      </c>
      <c r="F700" t="str">
        <f t="shared" si="48"/>
        <v>ﾅｶﾑﾗ ﾀﾂﾐ</v>
      </c>
      <c r="G700" t="str">
        <f t="shared" si="47"/>
        <v>NAKAMURA Tatumi(07)</v>
      </c>
      <c r="H700">
        <f t="shared" si="49"/>
        <v>1</v>
      </c>
      <c r="I700">
        <v>50</v>
      </c>
      <c r="J700">
        <f>IF(AC700="","500001",VLOOKUP(AC700,[2]shozoku!$A:$B,2,0))</f>
        <v>500100</v>
      </c>
      <c r="K700" t="str">
        <f>IF(AD700="","",VLOOKUP(AD700,[2]種目コード!$A:$B,2,0)&amp;IF(AF700="",""," "&amp;"0"&amp;AE700&amp;AF700&amp;AG700))</f>
        <v>00840 0051425</v>
      </c>
      <c r="L700" t="str">
        <f>IF(AH700="","",VLOOKUP(AH700,[2]種目コード!$A:$B,2,0)&amp;IF(AJ700="",""," "&amp;"0"&amp;AI700&amp;AJ700&amp;AK700))</f>
        <v/>
      </c>
      <c r="O700" t="s">
        <v>4347</v>
      </c>
      <c r="P700" t="s">
        <v>4348</v>
      </c>
      <c r="Q700" t="s">
        <v>1327</v>
      </c>
      <c r="R700" t="s">
        <v>4349</v>
      </c>
      <c r="S700" t="s">
        <v>4350</v>
      </c>
      <c r="T700" t="s">
        <v>4351</v>
      </c>
      <c r="U700" t="s">
        <v>4352</v>
      </c>
      <c r="V700" t="s">
        <v>178</v>
      </c>
      <c r="W700">
        <v>2007</v>
      </c>
      <c r="X700">
        <v>7</v>
      </c>
      <c r="Y700">
        <v>15</v>
      </c>
      <c r="Z700" t="s">
        <v>355</v>
      </c>
      <c r="AA700">
        <v>14</v>
      </c>
      <c r="AB700" t="s">
        <v>1982</v>
      </c>
      <c r="AC700" t="s">
        <v>4353</v>
      </c>
      <c r="AD700" t="s">
        <v>364</v>
      </c>
      <c r="AE700" s="39" t="s">
        <v>340</v>
      </c>
      <c r="AF700" t="s">
        <v>263</v>
      </c>
      <c r="AG700" t="s">
        <v>186</v>
      </c>
    </row>
    <row r="701" spans="3:41" x14ac:dyDescent="0.2">
      <c r="C701">
        <v>500000699</v>
      </c>
      <c r="E701" t="str">
        <f t="shared" si="46"/>
        <v>遠山  優太(中2)</v>
      </c>
      <c r="F701" t="str">
        <f t="shared" si="48"/>
        <v>ﾄｵﾔﾏ ﾕｳﾀ</v>
      </c>
      <c r="G701" t="str">
        <f t="shared" si="47"/>
        <v>TOOYAMA Yuuta(08)</v>
      </c>
      <c r="H701">
        <f t="shared" si="49"/>
        <v>1</v>
      </c>
      <c r="I701">
        <v>50</v>
      </c>
      <c r="J701">
        <f>IF(AC701="","500001",VLOOKUP(AC701,[2]shozoku!$A:$B,2,0))</f>
        <v>500100</v>
      </c>
      <c r="K701" t="str">
        <f>IF(AD701="","",VLOOKUP(AD701,[2]種目コード!$A:$B,2,0)&amp;IF(AF701="",""," "&amp;"0"&amp;AE701&amp;AF701&amp;AG701))</f>
        <v>00840 0050500</v>
      </c>
      <c r="L701" t="str">
        <f>IF(AH701="","",VLOOKUP(AH701,[2]種目コード!$A:$B,2,0)&amp;IF(AJ701="",""," "&amp;"0"&amp;AI701&amp;AJ701&amp;AK701))</f>
        <v/>
      </c>
      <c r="O701" t="s">
        <v>4354</v>
      </c>
      <c r="P701" t="s">
        <v>4355</v>
      </c>
      <c r="Q701" t="s">
        <v>4356</v>
      </c>
      <c r="R701" t="s">
        <v>360</v>
      </c>
      <c r="S701" t="s">
        <v>4357</v>
      </c>
      <c r="T701" t="s">
        <v>4358</v>
      </c>
      <c r="U701" t="s">
        <v>4359</v>
      </c>
      <c r="V701" t="s">
        <v>178</v>
      </c>
      <c r="W701">
        <v>2008</v>
      </c>
      <c r="X701">
        <v>1</v>
      </c>
      <c r="Y701">
        <v>11</v>
      </c>
      <c r="Z701" t="s">
        <v>355</v>
      </c>
      <c r="AA701">
        <v>13</v>
      </c>
      <c r="AB701" t="s">
        <v>1982</v>
      </c>
      <c r="AC701" t="s">
        <v>4353</v>
      </c>
      <c r="AD701" t="s">
        <v>364</v>
      </c>
      <c r="AE701" s="39" t="s">
        <v>340</v>
      </c>
      <c r="AF701" t="s">
        <v>880</v>
      </c>
      <c r="AG701" t="s">
        <v>187</v>
      </c>
    </row>
    <row r="702" spans="3:41" x14ac:dyDescent="0.2">
      <c r="C702">
        <v>500000700</v>
      </c>
      <c r="E702" t="str">
        <f t="shared" si="46"/>
        <v>並木  優弥(中1)</v>
      </c>
      <c r="F702" t="str">
        <f t="shared" si="48"/>
        <v>ﾅﾐｷ ﾕｳﾔ</v>
      </c>
      <c r="G702" t="str">
        <f t="shared" si="47"/>
        <v>NAMIKI Yuuya(08)</v>
      </c>
      <c r="H702">
        <f t="shared" si="49"/>
        <v>1</v>
      </c>
      <c r="I702">
        <v>50</v>
      </c>
      <c r="J702">
        <f>IF(AC702="","500001",VLOOKUP(AC702,[2]shozoku!$A:$B,2,0))</f>
        <v>500100</v>
      </c>
      <c r="K702" t="str">
        <f>IF(AD702="","",VLOOKUP(AD702,[2]種目コード!$A:$B,2,0)&amp;IF(AF702="",""," "&amp;"0"&amp;AE702&amp;AF702&amp;AG702))</f>
        <v>00830 0055156</v>
      </c>
      <c r="L702" t="str">
        <f>IF(AH702="","",VLOOKUP(AH702,[2]種目コード!$A:$B,2,0)&amp;IF(AJ702="",""," "&amp;"0"&amp;AI702&amp;AJ702&amp;AK702))</f>
        <v/>
      </c>
      <c r="O702" t="s">
        <v>4360</v>
      </c>
      <c r="P702" t="s">
        <v>4361</v>
      </c>
      <c r="Q702" t="s">
        <v>3917</v>
      </c>
      <c r="R702" t="s">
        <v>3666</v>
      </c>
      <c r="S702" t="s">
        <v>4362</v>
      </c>
      <c r="T702" t="s">
        <v>4363</v>
      </c>
      <c r="U702" t="s">
        <v>4364</v>
      </c>
      <c r="V702" t="s">
        <v>178</v>
      </c>
      <c r="W702">
        <v>2008</v>
      </c>
      <c r="X702">
        <v>6</v>
      </c>
      <c r="Y702">
        <v>18</v>
      </c>
      <c r="Z702" t="s">
        <v>402</v>
      </c>
      <c r="AA702">
        <v>13</v>
      </c>
      <c r="AB702" t="s">
        <v>1982</v>
      </c>
      <c r="AC702" t="s">
        <v>4353</v>
      </c>
      <c r="AD702" t="s">
        <v>586</v>
      </c>
      <c r="AE702" s="39" t="s">
        <v>340</v>
      </c>
      <c r="AF702" t="s">
        <v>500</v>
      </c>
      <c r="AG702" t="s">
        <v>1077</v>
      </c>
    </row>
    <row r="703" spans="3:41" x14ac:dyDescent="0.2">
      <c r="C703">
        <v>500000701</v>
      </c>
      <c r="E703" t="str">
        <f t="shared" si="46"/>
        <v>大西  詠土(中1)</v>
      </c>
      <c r="F703" t="str">
        <f t="shared" si="48"/>
        <v>ｵｵﾆｼ ｴｲﾄ</v>
      </c>
      <c r="G703" t="str">
        <f t="shared" si="47"/>
        <v>OONISHI Eito(09)</v>
      </c>
      <c r="H703">
        <f t="shared" si="49"/>
        <v>1</v>
      </c>
      <c r="I703">
        <v>50</v>
      </c>
      <c r="J703">
        <f>IF(AC703="","500001",VLOOKUP(AC703,[2]shozoku!$A:$B,2,0))</f>
        <v>500100</v>
      </c>
      <c r="K703" t="str">
        <f>IF(AD703="","",VLOOKUP(AD703,[2]種目コード!$A:$B,2,0)&amp;IF(AF703="",""," "&amp;"0"&amp;AE703&amp;AF703&amp;AG703))</f>
        <v>00830 0053191</v>
      </c>
      <c r="L703" t="str">
        <f>IF(AH703="","",VLOOKUP(AH703,[2]種目コード!$A:$B,2,0)&amp;IF(AJ703="",""," "&amp;"0"&amp;AI703&amp;AJ703&amp;AK703))</f>
        <v/>
      </c>
      <c r="O703" t="s">
        <v>4365</v>
      </c>
      <c r="P703" t="s">
        <v>4366</v>
      </c>
      <c r="Q703" t="s">
        <v>1372</v>
      </c>
      <c r="R703" t="s">
        <v>4367</v>
      </c>
      <c r="S703" t="s">
        <v>4368</v>
      </c>
      <c r="T703" t="s">
        <v>4369</v>
      </c>
      <c r="U703" t="s">
        <v>4370</v>
      </c>
      <c r="V703" t="s">
        <v>178</v>
      </c>
      <c r="W703">
        <v>2009</v>
      </c>
      <c r="X703">
        <v>3</v>
      </c>
      <c r="Y703">
        <v>12</v>
      </c>
      <c r="Z703" t="s">
        <v>402</v>
      </c>
      <c r="AA703">
        <v>12</v>
      </c>
      <c r="AB703" t="s">
        <v>1982</v>
      </c>
      <c r="AC703" t="s">
        <v>4353</v>
      </c>
      <c r="AD703" t="s">
        <v>586</v>
      </c>
      <c r="AE703" s="39" t="s">
        <v>340</v>
      </c>
      <c r="AF703" t="s">
        <v>276</v>
      </c>
      <c r="AG703" t="s">
        <v>956</v>
      </c>
    </row>
    <row r="704" spans="3:41" x14ac:dyDescent="0.2">
      <c r="C704">
        <v>500000702</v>
      </c>
      <c r="E704" t="str">
        <f t="shared" si="46"/>
        <v>佐藤  劉生(中1)</v>
      </c>
      <c r="F704" t="str">
        <f t="shared" si="48"/>
        <v>ｻﾄｳ ﾘｭｳｾｲ</v>
      </c>
      <c r="G704" t="str">
        <f t="shared" si="47"/>
        <v>SATOU Ryuusei(09)</v>
      </c>
      <c r="H704">
        <f t="shared" si="49"/>
        <v>1</v>
      </c>
      <c r="I704">
        <v>50</v>
      </c>
      <c r="J704">
        <f>IF(AC704="","500001",VLOOKUP(AC704,[2]shozoku!$A:$B,2,0))</f>
        <v>500100</v>
      </c>
      <c r="K704" t="str">
        <f>IF(AD704="","",VLOOKUP(AD704,[2]種目コード!$A:$B,2,0)&amp;IF(AF704="",""," "&amp;"0"&amp;AE704&amp;AF704&amp;AG704))</f>
        <v>00830 0064100</v>
      </c>
      <c r="L704" t="str">
        <f>IF(AH704="","",VLOOKUP(AH704,[2]種目コード!$A:$B,2,0)&amp;IF(AJ704="",""," "&amp;"0"&amp;AI704&amp;AJ704&amp;AK704))</f>
        <v/>
      </c>
      <c r="O704" t="s">
        <v>4371</v>
      </c>
      <c r="P704" t="s">
        <v>4372</v>
      </c>
      <c r="Q704" t="s">
        <v>375</v>
      </c>
      <c r="R704" t="s">
        <v>4373</v>
      </c>
      <c r="S704" t="s">
        <v>2852</v>
      </c>
      <c r="T704" t="s">
        <v>4374</v>
      </c>
      <c r="U704" t="s">
        <v>4375</v>
      </c>
      <c r="V704" t="s">
        <v>178</v>
      </c>
      <c r="W704">
        <v>2009</v>
      </c>
      <c r="X704">
        <v>2</v>
      </c>
      <c r="Y704">
        <v>5</v>
      </c>
      <c r="Z704" t="s">
        <v>402</v>
      </c>
      <c r="AA704">
        <v>12</v>
      </c>
      <c r="AB704" t="s">
        <v>1982</v>
      </c>
      <c r="AC704" t="s">
        <v>4353</v>
      </c>
      <c r="AD704" t="s">
        <v>586</v>
      </c>
      <c r="AE704" s="39" t="s">
        <v>223</v>
      </c>
      <c r="AF704" t="s">
        <v>1991</v>
      </c>
      <c r="AG704" t="s">
        <v>187</v>
      </c>
    </row>
    <row r="705" spans="3:41" x14ac:dyDescent="0.2">
      <c r="C705">
        <v>500000703</v>
      </c>
      <c r="E705" t="str">
        <f t="shared" si="46"/>
        <v>諸麦  太我(中2)</v>
      </c>
      <c r="F705" t="str">
        <f t="shared" si="48"/>
        <v>ﾓﾛﾑｷﾞ ｵｵｶﾞ</v>
      </c>
      <c r="G705" t="str">
        <f t="shared" si="47"/>
        <v>MOROMUGI Ooga(07)</v>
      </c>
      <c r="H705">
        <f t="shared" si="49"/>
        <v>1</v>
      </c>
      <c r="I705">
        <v>50</v>
      </c>
      <c r="J705">
        <f>IF(AC705="","500001",VLOOKUP(AC705,[2]shozoku!$A:$B,2,0))</f>
        <v>500100</v>
      </c>
      <c r="K705" t="str">
        <f>IF(AD705="","",VLOOKUP(AD705,[2]種目コード!$A:$B,2,0)&amp;IF(AF705="",""," "&amp;"0"&amp;AE705&amp;AF705&amp;AG705))</f>
        <v>00240 0001182</v>
      </c>
      <c r="L705" t="str">
        <f>IF(AH705="","",VLOOKUP(AH705,[2]種目コード!$A:$B,2,0)&amp;IF(AJ705="",""," "&amp;"0"&amp;AI705&amp;AJ705&amp;AK705))</f>
        <v/>
      </c>
      <c r="O705" t="s">
        <v>4376</v>
      </c>
      <c r="P705" t="s">
        <v>4377</v>
      </c>
      <c r="Q705" t="s">
        <v>4378</v>
      </c>
      <c r="R705" t="s">
        <v>4379</v>
      </c>
      <c r="S705" t="s">
        <v>4380</v>
      </c>
      <c r="T705" t="s">
        <v>4381</v>
      </c>
      <c r="U705" t="s">
        <v>4382</v>
      </c>
      <c r="V705" t="s">
        <v>178</v>
      </c>
      <c r="W705">
        <v>2007</v>
      </c>
      <c r="X705">
        <v>5</v>
      </c>
      <c r="Y705">
        <v>26</v>
      </c>
      <c r="Z705" t="s">
        <v>355</v>
      </c>
      <c r="AA705">
        <v>14</v>
      </c>
      <c r="AB705" t="s">
        <v>1982</v>
      </c>
      <c r="AC705" t="s">
        <v>4353</v>
      </c>
      <c r="AD705" t="s">
        <v>2</v>
      </c>
      <c r="AE705" s="39" t="s">
        <v>210</v>
      </c>
      <c r="AF705" t="s">
        <v>196</v>
      </c>
      <c r="AG705" t="s">
        <v>1997</v>
      </c>
    </row>
    <row r="706" spans="3:41" x14ac:dyDescent="0.2">
      <c r="C706">
        <v>500000704</v>
      </c>
      <c r="E706" t="str">
        <f t="shared" si="46"/>
        <v>西村  仁太朗(中2)</v>
      </c>
      <c r="F706" t="str">
        <f t="shared" si="48"/>
        <v>ﾆｼﾑﾗ ｼﾞﾝﾀﾛｳ</v>
      </c>
      <c r="G706" t="str">
        <f t="shared" si="47"/>
        <v>NISHIMURA Jintarou(07)</v>
      </c>
      <c r="H706">
        <f t="shared" si="49"/>
        <v>1</v>
      </c>
      <c r="I706">
        <v>50</v>
      </c>
      <c r="J706">
        <f>IF(AC706="","500001",VLOOKUP(AC706,[2]shozoku!$A:$B,2,0))</f>
        <v>500100</v>
      </c>
      <c r="K706" t="str">
        <f>IF(AD706="","",VLOOKUP(AD706,[2]種目コード!$A:$B,2,0)&amp;IF(AF706="",""," "&amp;"0"&amp;AE706&amp;AF706&amp;AG706))</f>
        <v>00240 0001252</v>
      </c>
      <c r="L706" t="str">
        <f>IF(AH706="","",VLOOKUP(AH706,[2]種目コード!$A:$B,2,0)&amp;IF(AJ706="",""," "&amp;"0"&amp;AI706&amp;AJ706&amp;AK706))</f>
        <v/>
      </c>
      <c r="O706" t="s">
        <v>4383</v>
      </c>
      <c r="P706" t="s">
        <v>4384</v>
      </c>
      <c r="Q706" t="s">
        <v>4385</v>
      </c>
      <c r="R706" t="s">
        <v>4386</v>
      </c>
      <c r="S706" t="s">
        <v>4387</v>
      </c>
      <c r="T706" t="s">
        <v>4388</v>
      </c>
      <c r="U706" t="s">
        <v>4375</v>
      </c>
      <c r="V706" t="s">
        <v>178</v>
      </c>
      <c r="W706">
        <v>2007</v>
      </c>
      <c r="X706">
        <v>7</v>
      </c>
      <c r="Y706">
        <v>30</v>
      </c>
      <c r="Z706" t="s">
        <v>355</v>
      </c>
      <c r="AA706">
        <v>14</v>
      </c>
      <c r="AB706" t="s">
        <v>1982</v>
      </c>
      <c r="AC706" t="s">
        <v>4353</v>
      </c>
      <c r="AD706" t="s">
        <v>2</v>
      </c>
      <c r="AE706" s="39" t="s">
        <v>210</v>
      </c>
      <c r="AF706" t="s">
        <v>181</v>
      </c>
      <c r="AG706" t="s">
        <v>864</v>
      </c>
    </row>
    <row r="707" spans="3:41" x14ac:dyDescent="0.2">
      <c r="C707">
        <v>500000705</v>
      </c>
      <c r="E707" t="str">
        <f t="shared" ref="E707:E750" si="50">ASC(O707&amp;"  "&amp;P707&amp;IF(Z707="","","("&amp;Z707&amp;")"))</f>
        <v>浅岡  陸(中1)</v>
      </c>
      <c r="F707" t="str">
        <f t="shared" si="48"/>
        <v>ｱｻｵｶ ﾘｸ</v>
      </c>
      <c r="G707" t="str">
        <f t="shared" ref="G707:G750" si="51">ASC(UPPER(S707)&amp;" "&amp;PROPER(T707))&amp;"("&amp;RIGHT(W707,2)&amp;")"</f>
        <v>ASAOKA Riku(08)</v>
      </c>
      <c r="H707">
        <f t="shared" si="49"/>
        <v>1</v>
      </c>
      <c r="I707">
        <v>50</v>
      </c>
      <c r="J707">
        <f>IF(AC707="","500001",VLOOKUP(AC707,[2]shozoku!$A:$B,2,0))</f>
        <v>500100</v>
      </c>
      <c r="K707" t="str">
        <f>IF(AD707="","",VLOOKUP(AD707,[2]種目コード!$A:$B,2,0)&amp;IF(AF707="",""," "&amp;"0"&amp;AE707&amp;AF707&amp;AG707))</f>
        <v>00230 0001450</v>
      </c>
      <c r="L707" t="str">
        <f>IF(AH707="","",VLOOKUP(AH707,[2]種目コード!$A:$B,2,0)&amp;IF(AJ707="",""," "&amp;"0"&amp;AI707&amp;AJ707&amp;AK707))</f>
        <v/>
      </c>
      <c r="O707" t="s">
        <v>4389</v>
      </c>
      <c r="P707" t="s">
        <v>4390</v>
      </c>
      <c r="Q707" t="s">
        <v>4391</v>
      </c>
      <c r="R707" t="s">
        <v>3231</v>
      </c>
      <c r="S707" t="s">
        <v>4392</v>
      </c>
      <c r="T707" t="s">
        <v>3919</v>
      </c>
      <c r="U707" t="s">
        <v>4393</v>
      </c>
      <c r="V707" t="s">
        <v>178</v>
      </c>
      <c r="W707">
        <v>2008</v>
      </c>
      <c r="X707">
        <v>7</v>
      </c>
      <c r="Y707">
        <v>6</v>
      </c>
      <c r="Z707" t="s">
        <v>402</v>
      </c>
      <c r="AA707">
        <v>13</v>
      </c>
      <c r="AB707" t="s">
        <v>1982</v>
      </c>
      <c r="AC707" t="s">
        <v>4353</v>
      </c>
      <c r="AD707" t="s">
        <v>1</v>
      </c>
      <c r="AE707" s="39" t="s">
        <v>210</v>
      </c>
      <c r="AF707" t="s">
        <v>263</v>
      </c>
      <c r="AG707" t="s">
        <v>1068</v>
      </c>
    </row>
    <row r="708" spans="3:41" x14ac:dyDescent="0.2">
      <c r="C708">
        <v>500000706</v>
      </c>
      <c r="E708" t="str">
        <f t="shared" si="50"/>
        <v>伴  隼人(中1)</v>
      </c>
      <c r="F708" t="str">
        <f t="shared" si="48"/>
        <v>ﾊﾞﾝ ﾊﾔﾄ</v>
      </c>
      <c r="G708" t="str">
        <f t="shared" si="51"/>
        <v>BAN Hayato(09)</v>
      </c>
      <c r="H708">
        <f t="shared" si="49"/>
        <v>1</v>
      </c>
      <c r="I708">
        <v>50</v>
      </c>
      <c r="J708">
        <f>IF(AC708="","500001",VLOOKUP(AC708,[2]shozoku!$A:$B,2,0))</f>
        <v>500100</v>
      </c>
      <c r="K708" t="str">
        <f>IF(AD708="","",VLOOKUP(AD708,[2]種目コード!$A:$B,2,0)&amp;IF(AF708="",""," "&amp;"0"&amp;AE708&amp;AF708&amp;AG708))</f>
        <v>00230 0001530</v>
      </c>
      <c r="L708" t="str">
        <f>IF(AH708="","",VLOOKUP(AH708,[2]種目コード!$A:$B,2,0)&amp;IF(AJ708="",""," "&amp;"0"&amp;AI708&amp;AJ708&amp;AK708))</f>
        <v/>
      </c>
      <c r="O708" t="s">
        <v>4394</v>
      </c>
      <c r="P708" t="s">
        <v>4395</v>
      </c>
      <c r="Q708" t="s">
        <v>4396</v>
      </c>
      <c r="R708" t="s">
        <v>2864</v>
      </c>
      <c r="S708" t="s">
        <v>4397</v>
      </c>
      <c r="T708" t="s">
        <v>2866</v>
      </c>
      <c r="U708" t="s">
        <v>4398</v>
      </c>
      <c r="V708" t="s">
        <v>178</v>
      </c>
      <c r="W708">
        <v>2009</v>
      </c>
      <c r="X708">
        <v>1</v>
      </c>
      <c r="Y708">
        <v>7</v>
      </c>
      <c r="Z708" t="s">
        <v>402</v>
      </c>
      <c r="AA708">
        <v>12</v>
      </c>
      <c r="AB708" t="s">
        <v>1982</v>
      </c>
      <c r="AC708" t="s">
        <v>4353</v>
      </c>
      <c r="AD708" t="s">
        <v>1</v>
      </c>
      <c r="AE708" s="39" t="s">
        <v>210</v>
      </c>
      <c r="AF708" t="s">
        <v>560</v>
      </c>
      <c r="AG708" t="s">
        <v>598</v>
      </c>
    </row>
    <row r="709" spans="3:41" x14ac:dyDescent="0.2">
      <c r="C709">
        <v>500000707</v>
      </c>
      <c r="E709" t="str">
        <f t="shared" si="50"/>
        <v>廣瀬  智太郎(中1)</v>
      </c>
      <c r="F709" t="str">
        <f t="shared" si="48"/>
        <v>ﾋﾛｾ ﾄﾓﾀﾛｳ</v>
      </c>
      <c r="G709" t="str">
        <f t="shared" si="51"/>
        <v>HIROSE Tomotarou(08)</v>
      </c>
      <c r="H709">
        <f t="shared" si="49"/>
        <v>1</v>
      </c>
      <c r="I709">
        <v>50</v>
      </c>
      <c r="J709">
        <f>IF(AC709="","500001",VLOOKUP(AC709,[2]shozoku!$A:$B,2,0))</f>
        <v>500100</v>
      </c>
      <c r="K709" t="str">
        <f>IF(AD709="","",VLOOKUP(AD709,[2]種目コード!$A:$B,2,0)&amp;IF(AF709="",""," "&amp;"0"&amp;AE709&amp;AF709&amp;AG709))</f>
        <v>00520 0011681</v>
      </c>
      <c r="L709" t="str">
        <f>IF(AH709="","",VLOOKUP(AH709,[2]種目コード!$A:$B,2,0)&amp;IF(AJ709="",""," "&amp;"0"&amp;AI709&amp;AJ709&amp;AK709))</f>
        <v>08320 00500</v>
      </c>
      <c r="O709" t="s">
        <v>4399</v>
      </c>
      <c r="P709" t="s">
        <v>4400</v>
      </c>
      <c r="Q709" t="s">
        <v>4401</v>
      </c>
      <c r="R709" t="s">
        <v>4402</v>
      </c>
      <c r="S709" t="s">
        <v>4403</v>
      </c>
      <c r="T709" t="s">
        <v>4404</v>
      </c>
      <c r="U709" t="s">
        <v>4405</v>
      </c>
      <c r="V709" t="s">
        <v>178</v>
      </c>
      <c r="W709">
        <v>2008</v>
      </c>
      <c r="X709">
        <v>9</v>
      </c>
      <c r="Y709">
        <v>17</v>
      </c>
      <c r="Z709" t="s">
        <v>402</v>
      </c>
      <c r="AA709">
        <v>13</v>
      </c>
      <c r="AB709" t="s">
        <v>1982</v>
      </c>
      <c r="AC709" t="s">
        <v>4353</v>
      </c>
      <c r="AD709" t="s">
        <v>372</v>
      </c>
      <c r="AE709" s="39" t="s">
        <v>424</v>
      </c>
      <c r="AF709" t="s">
        <v>285</v>
      </c>
      <c r="AG709" t="s">
        <v>3720</v>
      </c>
      <c r="AH709" t="s">
        <v>332</v>
      </c>
      <c r="AJ709" s="39" t="s">
        <v>340</v>
      </c>
      <c r="AK709" t="s">
        <v>187</v>
      </c>
    </row>
    <row r="710" spans="3:41" x14ac:dyDescent="0.2">
      <c r="C710">
        <v>500000708</v>
      </c>
      <c r="E710" t="str">
        <f t="shared" si="50"/>
        <v>吉田  純子(中2)</v>
      </c>
      <c r="F710" t="str">
        <f t="shared" si="48"/>
        <v>ﾖｼﾀﾞ ｼﾞｭﾝｺ</v>
      </c>
      <c r="G710" t="str">
        <f t="shared" si="51"/>
        <v>YOSHIDA Junko(07)</v>
      </c>
      <c r="H710">
        <f t="shared" si="49"/>
        <v>2</v>
      </c>
      <c r="I710">
        <v>50</v>
      </c>
      <c r="J710">
        <f>IF(AC710="","500001",VLOOKUP(AC710,[2]shozoku!$A:$B,2,0))</f>
        <v>500100</v>
      </c>
      <c r="K710" t="str">
        <f>IF(AD710="","",VLOOKUP(AD710,[2]種目コード!$A:$B,2,0)&amp;IF(AF710="",""," "&amp;"0"&amp;AE710&amp;AF710&amp;AG710))</f>
        <v>00240 0001422</v>
      </c>
      <c r="L710" t="str">
        <f>IF(AH710="","",VLOOKUP(AH710,[2]種目コード!$A:$B,2,0)&amp;IF(AJ710="",""," "&amp;"0"&amp;AI710&amp;AJ710&amp;AK710))</f>
        <v/>
      </c>
      <c r="O710" t="s">
        <v>4406</v>
      </c>
      <c r="P710" t="s">
        <v>4407</v>
      </c>
      <c r="Q710" t="s">
        <v>1260</v>
      </c>
      <c r="R710" t="s">
        <v>4408</v>
      </c>
      <c r="S710" t="s">
        <v>1235</v>
      </c>
      <c r="T710" t="s">
        <v>4409</v>
      </c>
      <c r="U710" t="s">
        <v>4410</v>
      </c>
      <c r="V710" t="s">
        <v>433</v>
      </c>
      <c r="W710">
        <v>2007</v>
      </c>
      <c r="X710">
        <v>10</v>
      </c>
      <c r="Y710">
        <v>1</v>
      </c>
      <c r="Z710" t="s">
        <v>355</v>
      </c>
      <c r="AA710">
        <v>14</v>
      </c>
      <c r="AB710" t="s">
        <v>1982</v>
      </c>
      <c r="AC710" t="s">
        <v>4353</v>
      </c>
      <c r="AD710" t="s">
        <v>2</v>
      </c>
      <c r="AE710" s="39" t="s">
        <v>210</v>
      </c>
      <c r="AF710" t="s">
        <v>263</v>
      </c>
      <c r="AG710" t="s">
        <v>537</v>
      </c>
    </row>
    <row r="711" spans="3:41" x14ac:dyDescent="0.2">
      <c r="C711">
        <v>500000709</v>
      </c>
      <c r="E711" t="str">
        <f t="shared" si="50"/>
        <v>須田  凪紗(中1)</v>
      </c>
      <c r="F711" t="str">
        <f t="shared" si="48"/>
        <v>ｽﾀﾞ ﾅｷﾞｻ</v>
      </c>
      <c r="G711" t="str">
        <f t="shared" si="51"/>
        <v>SUDA Nagisa(09)</v>
      </c>
      <c r="H711">
        <f t="shared" si="49"/>
        <v>2</v>
      </c>
      <c r="I711">
        <v>50</v>
      </c>
      <c r="J711">
        <f>IF(AC711="","500001",VLOOKUP(AC711,[2]shozoku!$A:$B,2,0))</f>
        <v>500100</v>
      </c>
      <c r="K711" t="str">
        <f>IF(AD711="","",VLOOKUP(AD711,[2]種目コード!$A:$B,2,0)&amp;IF(AF711="",""," "&amp;"0"&amp;AE711&amp;AF711&amp;AG711))</f>
        <v>00230 0001700</v>
      </c>
      <c r="L711" t="str">
        <f>IF(AH711="","",VLOOKUP(AH711,[2]種目コード!$A:$B,2,0)&amp;IF(AJ711="",""," "&amp;"0"&amp;AI711&amp;AJ711&amp;AK711))</f>
        <v/>
      </c>
      <c r="O711" t="s">
        <v>4411</v>
      </c>
      <c r="P711" t="s">
        <v>4412</v>
      </c>
      <c r="Q711" t="s">
        <v>3837</v>
      </c>
      <c r="R711" t="s">
        <v>4413</v>
      </c>
      <c r="S711" t="s">
        <v>3838</v>
      </c>
      <c r="T711" t="s">
        <v>4414</v>
      </c>
      <c r="U711" t="s">
        <v>4415</v>
      </c>
      <c r="V711" t="s">
        <v>433</v>
      </c>
      <c r="W711">
        <v>2009</v>
      </c>
      <c r="X711">
        <v>2</v>
      </c>
      <c r="Y711">
        <v>17</v>
      </c>
      <c r="Z711" t="s">
        <v>402</v>
      </c>
      <c r="AA711">
        <v>12</v>
      </c>
      <c r="AB711" t="s">
        <v>1982</v>
      </c>
      <c r="AC711" t="s">
        <v>4353</v>
      </c>
      <c r="AD711" t="s">
        <v>1</v>
      </c>
      <c r="AE711" s="39" t="s">
        <v>210</v>
      </c>
      <c r="AF711" t="s">
        <v>730</v>
      </c>
      <c r="AG711" t="s">
        <v>187</v>
      </c>
    </row>
    <row r="712" spans="3:41" x14ac:dyDescent="0.2">
      <c r="C712">
        <v>500000710</v>
      </c>
      <c r="E712" t="str">
        <f t="shared" si="50"/>
        <v>伴  陽愛(中1)</v>
      </c>
      <c r="F712" t="str">
        <f t="shared" si="48"/>
        <v>ﾊﾞﾝ ﾋﾖﾘ</v>
      </c>
      <c r="G712" t="str">
        <f t="shared" si="51"/>
        <v>BAN Hiyori(09)</v>
      </c>
      <c r="H712">
        <f t="shared" si="49"/>
        <v>2</v>
      </c>
      <c r="I712">
        <v>50</v>
      </c>
      <c r="J712">
        <f>IF(AC712="","500001",VLOOKUP(AC712,[2]shozoku!$A:$B,2,0))</f>
        <v>500100</v>
      </c>
      <c r="K712" t="str">
        <f>IF(AD712="","",VLOOKUP(AD712,[2]種目コード!$A:$B,2,0)&amp;IF(AF712="",""," "&amp;"0"&amp;AE712&amp;AF712&amp;AG712))</f>
        <v>00230 0001600</v>
      </c>
      <c r="L712" t="str">
        <f>IF(AH712="","",VLOOKUP(AH712,[2]種目コード!$A:$B,2,0)&amp;IF(AJ712="",""," "&amp;"0"&amp;AI712&amp;AJ712&amp;AK712))</f>
        <v/>
      </c>
      <c r="O712" t="s">
        <v>4394</v>
      </c>
      <c r="P712" t="s">
        <v>4416</v>
      </c>
      <c r="Q712" t="s">
        <v>4396</v>
      </c>
      <c r="R712" t="s">
        <v>1595</v>
      </c>
      <c r="S712" t="s">
        <v>4397</v>
      </c>
      <c r="T712" t="s">
        <v>1597</v>
      </c>
      <c r="U712" t="s">
        <v>4417</v>
      </c>
      <c r="V712" t="s">
        <v>433</v>
      </c>
      <c r="W712">
        <v>2009</v>
      </c>
      <c r="X712">
        <v>1</v>
      </c>
      <c r="Y712">
        <v>7</v>
      </c>
      <c r="Z712" t="s">
        <v>402</v>
      </c>
      <c r="AA712">
        <v>12</v>
      </c>
      <c r="AB712" t="s">
        <v>1982</v>
      </c>
      <c r="AC712" t="s">
        <v>4353</v>
      </c>
      <c r="AD712" t="s">
        <v>1</v>
      </c>
      <c r="AE712" s="39" t="s">
        <v>210</v>
      </c>
      <c r="AF712" t="s">
        <v>285</v>
      </c>
      <c r="AG712" t="s">
        <v>187</v>
      </c>
    </row>
    <row r="713" spans="3:41" x14ac:dyDescent="0.2">
      <c r="C713">
        <v>500000711</v>
      </c>
      <c r="E713" t="str">
        <f t="shared" si="50"/>
        <v>吉野  心春(中1)</v>
      </c>
      <c r="F713" t="str">
        <f t="shared" si="48"/>
        <v>ﾖｼﾉ ｺﾊﾙ</v>
      </c>
      <c r="G713" t="str">
        <f t="shared" si="51"/>
        <v>YOSHINO Koharu(08)</v>
      </c>
      <c r="H713">
        <f t="shared" si="49"/>
        <v>2</v>
      </c>
      <c r="I713">
        <v>50</v>
      </c>
      <c r="J713">
        <f>IF(AC713="","500001",VLOOKUP(AC713,[2]shozoku!$A:$B,2,0))</f>
        <v>500100</v>
      </c>
      <c r="K713" t="str">
        <f>IF(AD713="","",VLOOKUP(AD713,[2]種目コード!$A:$B,2,0)&amp;IF(AF713="",""," "&amp;"0"&amp;AE713&amp;AF713&amp;AG713))</f>
        <v>00240 0001486</v>
      </c>
      <c r="L713" t="str">
        <f>IF(AH713="","",VLOOKUP(AH713,[2]種目コード!$A:$B,2,0)&amp;IF(AJ713="",""," "&amp;"0"&amp;AI713&amp;AJ713&amp;AK713))</f>
        <v/>
      </c>
      <c r="O713" t="s">
        <v>4418</v>
      </c>
      <c r="P713" t="s">
        <v>4419</v>
      </c>
      <c r="Q713" t="s">
        <v>4420</v>
      </c>
      <c r="R713" t="s">
        <v>1805</v>
      </c>
      <c r="S713" t="s">
        <v>4421</v>
      </c>
      <c r="T713" t="s">
        <v>1806</v>
      </c>
      <c r="U713" t="s">
        <v>4422</v>
      </c>
      <c r="V713" t="s">
        <v>433</v>
      </c>
      <c r="W713">
        <v>2008</v>
      </c>
      <c r="X713">
        <v>4</v>
      </c>
      <c r="Y713">
        <v>26</v>
      </c>
      <c r="Z713" t="s">
        <v>402</v>
      </c>
      <c r="AA713">
        <v>13</v>
      </c>
      <c r="AB713" t="s">
        <v>1982</v>
      </c>
      <c r="AC713" t="s">
        <v>4353</v>
      </c>
      <c r="AD713" t="s">
        <v>2</v>
      </c>
      <c r="AE713" s="39" t="s">
        <v>210</v>
      </c>
      <c r="AF713" t="s">
        <v>263</v>
      </c>
      <c r="AG713" t="s">
        <v>265</v>
      </c>
    </row>
    <row r="714" spans="3:41" x14ac:dyDescent="0.2">
      <c r="C714">
        <v>500000712</v>
      </c>
      <c r="E714" t="str">
        <f t="shared" si="50"/>
        <v>中澤  琉璃(中1)</v>
      </c>
      <c r="F714" t="str">
        <f t="shared" si="48"/>
        <v>ﾅｶｻﾞﾜ ﾙﾘ</v>
      </c>
      <c r="G714" t="str">
        <f t="shared" si="51"/>
        <v>NAKAZAWA Ruri(08)</v>
      </c>
      <c r="H714">
        <f t="shared" si="49"/>
        <v>2</v>
      </c>
      <c r="I714">
        <v>50</v>
      </c>
      <c r="J714">
        <f>IF(AC714="","500001",VLOOKUP(AC714,[2]shozoku!$A:$B,2,0))</f>
        <v>500100</v>
      </c>
      <c r="K714" t="str">
        <f>IF(AD714="","",VLOOKUP(AD714,[2]種目コード!$A:$B,2,0)&amp;IF(AF714="",""," "&amp;"0"&amp;AE714&amp;AF714&amp;AG714))</f>
        <v>07320 00388</v>
      </c>
      <c r="L714" t="str">
        <f>IF(AH714="","",VLOOKUP(AH714,[2]種目コード!$A:$B,2,0)&amp;IF(AJ714="",""," "&amp;"0"&amp;AI714&amp;AJ714&amp;AK714))</f>
        <v/>
      </c>
      <c r="O714" t="s">
        <v>4423</v>
      </c>
      <c r="P714" t="s">
        <v>4424</v>
      </c>
      <c r="Q714" t="s">
        <v>4425</v>
      </c>
      <c r="R714" t="s">
        <v>1098</v>
      </c>
      <c r="S714" t="s">
        <v>4426</v>
      </c>
      <c r="T714" t="s">
        <v>1100</v>
      </c>
      <c r="U714" t="s">
        <v>4427</v>
      </c>
      <c r="V714" t="s">
        <v>433</v>
      </c>
      <c r="W714">
        <v>2008</v>
      </c>
      <c r="X714">
        <v>7</v>
      </c>
      <c r="Y714">
        <v>2</v>
      </c>
      <c r="Z714" t="s">
        <v>402</v>
      </c>
      <c r="AA714">
        <v>13</v>
      </c>
      <c r="AB714" t="s">
        <v>1982</v>
      </c>
      <c r="AC714" t="s">
        <v>4353</v>
      </c>
      <c r="AD714" t="s">
        <v>9</v>
      </c>
      <c r="AF714" s="39" t="s">
        <v>449</v>
      </c>
      <c r="AG714" t="s">
        <v>2904</v>
      </c>
    </row>
    <row r="715" spans="3:41" x14ac:dyDescent="0.2">
      <c r="C715">
        <v>500000713</v>
      </c>
      <c r="E715" t="str">
        <f t="shared" si="50"/>
        <v>川嶋  敬典(高2)</v>
      </c>
      <c r="F715" t="str">
        <f t="shared" si="48"/>
        <v>ｶﾜｼﾏ ﾀｶﾉﾘ</v>
      </c>
      <c r="G715" t="str">
        <f t="shared" si="51"/>
        <v>KAWASHIMA Takanori(04)</v>
      </c>
      <c r="H715">
        <f t="shared" si="49"/>
        <v>1</v>
      </c>
      <c r="I715">
        <v>50</v>
      </c>
      <c r="J715">
        <f>IF(AC715="","500001",VLOOKUP(AC715,[2]shozoku!$A:$B,2,0))</f>
        <v>500040</v>
      </c>
      <c r="K715" t="str">
        <f>IF(AD715="","",VLOOKUP(AD715,[2]種目コード!$A:$B,2,0)&amp;IF(AF715="",""," "&amp;"0"&amp;AE715&amp;AF715&amp;AG715))</f>
        <v>00250 0001173</v>
      </c>
      <c r="L715" t="str">
        <f>IF(AH715="","",VLOOKUP(AH715,[2]種目コード!$A:$B,2,0)&amp;IF(AJ715="",""," "&amp;"0"&amp;AI715&amp;AJ715&amp;AK715))</f>
        <v/>
      </c>
      <c r="O715" t="s">
        <v>4428</v>
      </c>
      <c r="P715" t="s">
        <v>4429</v>
      </c>
      <c r="Q715" t="s">
        <v>2818</v>
      </c>
      <c r="R715" t="s">
        <v>4430</v>
      </c>
      <c r="S715" t="s">
        <v>2820</v>
      </c>
      <c r="T715" t="s">
        <v>4431</v>
      </c>
      <c r="U715" t="s">
        <v>4432</v>
      </c>
      <c r="V715" t="s">
        <v>178</v>
      </c>
      <c r="W715" t="s">
        <v>1255</v>
      </c>
      <c r="X715" t="s">
        <v>181</v>
      </c>
      <c r="Y715" t="s">
        <v>276</v>
      </c>
      <c r="Z715" t="s">
        <v>1256</v>
      </c>
      <c r="AB715" t="s">
        <v>1982</v>
      </c>
      <c r="AC715" t="s">
        <v>1745</v>
      </c>
      <c r="AD715" t="s">
        <v>6</v>
      </c>
      <c r="AE715" s="39" t="s">
        <v>210</v>
      </c>
      <c r="AF715" t="s">
        <v>196</v>
      </c>
      <c r="AG715" t="s">
        <v>313</v>
      </c>
      <c r="AL715" t="s">
        <v>5</v>
      </c>
      <c r="AM715" t="s">
        <v>220</v>
      </c>
      <c r="AN715" t="s">
        <v>266</v>
      </c>
      <c r="AO715" t="s">
        <v>871</v>
      </c>
    </row>
    <row r="716" spans="3:41" x14ac:dyDescent="0.2">
      <c r="C716">
        <v>500000714</v>
      </c>
      <c r="E716" t="str">
        <f t="shared" si="50"/>
        <v>千葉  優太(高2)</v>
      </c>
      <c r="F716" t="str">
        <f t="shared" si="48"/>
        <v>ﾁﾊﾞ ﾕｳﾀ</v>
      </c>
      <c r="G716" t="str">
        <f t="shared" si="51"/>
        <v>CHIBA Yuta(04)</v>
      </c>
      <c r="H716">
        <f t="shared" si="49"/>
        <v>1</v>
      </c>
      <c r="I716">
        <v>50</v>
      </c>
      <c r="J716">
        <f>IF(AC716="","500001",VLOOKUP(AC716,[2]shozoku!$A:$B,2,0))</f>
        <v>500040</v>
      </c>
      <c r="K716" t="str">
        <f>IF(AD716="","",VLOOKUP(AD716,[2]種目コード!$A:$B,2,0)&amp;IF(AF716="",""," "&amp;"0"&amp;AE716&amp;AF716&amp;AG716))</f>
        <v>00250 0001269</v>
      </c>
      <c r="L716" t="str">
        <f>IF(AH716="","",VLOOKUP(AH716,[2]種目コード!$A:$B,2,0)&amp;IF(AJ716="",""," "&amp;"0"&amp;AI716&amp;AJ716&amp;AK716))</f>
        <v/>
      </c>
      <c r="O716" t="s">
        <v>4433</v>
      </c>
      <c r="P716" t="s">
        <v>4434</v>
      </c>
      <c r="Q716" t="s">
        <v>1985</v>
      </c>
      <c r="R716" t="s">
        <v>360</v>
      </c>
      <c r="S716" t="s">
        <v>4435</v>
      </c>
      <c r="T716" t="s">
        <v>362</v>
      </c>
      <c r="U716" t="s">
        <v>4436</v>
      </c>
      <c r="V716" t="s">
        <v>178</v>
      </c>
      <c r="W716" t="s">
        <v>1255</v>
      </c>
      <c r="X716" t="s">
        <v>247</v>
      </c>
      <c r="Y716" t="s">
        <v>181</v>
      </c>
      <c r="Z716" t="s">
        <v>1256</v>
      </c>
      <c r="AB716" t="s">
        <v>1982</v>
      </c>
      <c r="AC716" t="s">
        <v>1745</v>
      </c>
      <c r="AD716" t="s">
        <v>6</v>
      </c>
      <c r="AE716" s="39" t="s">
        <v>68</v>
      </c>
      <c r="AF716" t="s">
        <v>181</v>
      </c>
      <c r="AG716" t="s">
        <v>1059</v>
      </c>
    </row>
    <row r="717" spans="3:41" x14ac:dyDescent="0.2">
      <c r="C717">
        <v>500000715</v>
      </c>
      <c r="E717" t="str">
        <f t="shared" si="50"/>
        <v>永石  雄大(高2)</v>
      </c>
      <c r="F717" t="str">
        <f t="shared" si="48"/>
        <v>ﾅｶﾞｲｼ ﾕｳﾀ</v>
      </c>
      <c r="G717" t="str">
        <f t="shared" si="51"/>
        <v>NAGAISHI Yuta(04)</v>
      </c>
      <c r="H717">
        <f t="shared" si="49"/>
        <v>1</v>
      </c>
      <c r="I717">
        <v>50</v>
      </c>
      <c r="J717">
        <f>IF(AC717="","500001",VLOOKUP(AC717,[2]shozoku!$A:$B,2,0))</f>
        <v>500040</v>
      </c>
      <c r="K717" t="str">
        <f>IF(AD717="","",VLOOKUP(AD717,[2]種目コード!$A:$B,2,0)&amp;IF(AF717="",""," "&amp;"0"&amp;AE717&amp;AF717&amp;AG717))</f>
        <v>00250 0001204</v>
      </c>
      <c r="L717" t="str">
        <f>IF(AH717="","",VLOOKUP(AH717,[2]種目コード!$A:$B,2,0)&amp;IF(AJ717="",""," "&amp;"0"&amp;AI717&amp;AJ717&amp;AK717))</f>
        <v>07350 00600</v>
      </c>
      <c r="O717" t="s">
        <v>4437</v>
      </c>
      <c r="P717" t="s">
        <v>4438</v>
      </c>
      <c r="Q717" t="s">
        <v>4439</v>
      </c>
      <c r="R717" t="s">
        <v>360</v>
      </c>
      <c r="S717" t="s">
        <v>4440</v>
      </c>
      <c r="T717" t="s">
        <v>362</v>
      </c>
      <c r="U717" t="s">
        <v>4441</v>
      </c>
      <c r="V717" t="s">
        <v>178</v>
      </c>
      <c r="W717" t="s">
        <v>1255</v>
      </c>
      <c r="X717" t="s">
        <v>520</v>
      </c>
      <c r="Y717" t="s">
        <v>648</v>
      </c>
      <c r="Z717" t="s">
        <v>1256</v>
      </c>
      <c r="AB717" t="s">
        <v>1982</v>
      </c>
      <c r="AC717" t="s">
        <v>1745</v>
      </c>
      <c r="AD717" t="s">
        <v>6</v>
      </c>
      <c r="AE717" s="39" t="s">
        <v>210</v>
      </c>
      <c r="AF717" t="s">
        <v>181</v>
      </c>
      <c r="AG717" t="s">
        <v>791</v>
      </c>
      <c r="AH717" t="s">
        <v>11</v>
      </c>
      <c r="AJ717" s="39" t="s">
        <v>223</v>
      </c>
      <c r="AK717" t="s">
        <v>187</v>
      </c>
    </row>
    <row r="718" spans="3:41" x14ac:dyDescent="0.2">
      <c r="C718">
        <v>500000716</v>
      </c>
      <c r="E718" t="str">
        <f t="shared" si="50"/>
        <v>岸本  空(高2)</v>
      </c>
      <c r="F718" t="str">
        <f t="shared" si="48"/>
        <v>ｷｼﾓﾄ ｿﾗ</v>
      </c>
      <c r="G718" t="str">
        <f t="shared" si="51"/>
        <v>KISHIMOTO Sora(04)</v>
      </c>
      <c r="H718">
        <f t="shared" si="49"/>
        <v>1</v>
      </c>
      <c r="I718">
        <v>50</v>
      </c>
      <c r="J718">
        <f>IF(AC718="","500001",VLOOKUP(AC718,[2]shozoku!$A:$B,2,0))</f>
        <v>500040</v>
      </c>
      <c r="K718" t="str">
        <f>IF(AD718="","",VLOOKUP(AD718,[2]種目コード!$A:$B,2,0)&amp;IF(AF718="",""," "&amp;"0"&amp;AE718&amp;AF718&amp;AG718))</f>
        <v>00250 0001172</v>
      </c>
      <c r="L718" t="str">
        <f>IF(AH718="","",VLOOKUP(AH718,[2]種目コード!$A:$B,2,0)&amp;IF(AJ718="",""," "&amp;"0"&amp;AI718&amp;AJ718&amp;AK718))</f>
        <v/>
      </c>
      <c r="O718" t="s">
        <v>2102</v>
      </c>
      <c r="P718" t="s">
        <v>4442</v>
      </c>
      <c r="Q718" t="s">
        <v>2104</v>
      </c>
      <c r="R718" t="s">
        <v>3162</v>
      </c>
      <c r="S718" t="s">
        <v>4443</v>
      </c>
      <c r="T718" t="s">
        <v>3164</v>
      </c>
      <c r="U718" t="s">
        <v>4444</v>
      </c>
      <c r="V718" t="s">
        <v>178</v>
      </c>
      <c r="W718" t="s">
        <v>1255</v>
      </c>
      <c r="X718" t="s">
        <v>247</v>
      </c>
      <c r="Y718" t="s">
        <v>263</v>
      </c>
      <c r="Z718" t="s">
        <v>1256</v>
      </c>
      <c r="AB718" t="s">
        <v>1982</v>
      </c>
      <c r="AC718" t="s">
        <v>1745</v>
      </c>
      <c r="AD718" t="s">
        <v>6</v>
      </c>
      <c r="AE718" s="39" t="s">
        <v>210</v>
      </c>
      <c r="AF718" t="s">
        <v>196</v>
      </c>
      <c r="AG718" t="s">
        <v>964</v>
      </c>
      <c r="AL718" t="s">
        <v>5</v>
      </c>
      <c r="AM718" t="s">
        <v>220</v>
      </c>
    </row>
    <row r="719" spans="3:41" x14ac:dyDescent="0.2">
      <c r="C719">
        <v>500000717</v>
      </c>
      <c r="E719" t="str">
        <f t="shared" si="50"/>
        <v>土屋  悠翔(高2)</v>
      </c>
      <c r="F719" t="str">
        <f t="shared" si="48"/>
        <v>ﾂﾁﾔ ﾕｳﾄ</v>
      </c>
      <c r="G719" t="str">
        <f t="shared" si="51"/>
        <v>TSUCHIYA Yuto(04)</v>
      </c>
      <c r="H719">
        <f t="shared" si="49"/>
        <v>1</v>
      </c>
      <c r="I719">
        <v>50</v>
      </c>
      <c r="J719">
        <f>IF(AC719="","500001",VLOOKUP(AC719,[2]shozoku!$A:$B,2,0))</f>
        <v>500040</v>
      </c>
      <c r="K719" t="str">
        <f>IF(AD719="","",VLOOKUP(AD719,[2]種目コード!$A:$B,2,0)&amp;IF(AF719="",""," "&amp;"0"&amp;AE719&amp;AF719&amp;AG719))</f>
        <v>00250 0001169</v>
      </c>
      <c r="L719" t="str">
        <f>IF(AH719="","",VLOOKUP(AH719,[2]種目コード!$A:$B,2,0)&amp;IF(AJ719="",""," "&amp;"0"&amp;AI719&amp;AJ719&amp;AK719))</f>
        <v/>
      </c>
      <c r="O719" t="s">
        <v>4445</v>
      </c>
      <c r="P719" t="s">
        <v>4446</v>
      </c>
      <c r="Q719" t="s">
        <v>4447</v>
      </c>
      <c r="R719" t="s">
        <v>653</v>
      </c>
      <c r="S719" t="s">
        <v>4448</v>
      </c>
      <c r="T719" t="s">
        <v>654</v>
      </c>
      <c r="U719" t="s">
        <v>4449</v>
      </c>
      <c r="V719" t="s">
        <v>178</v>
      </c>
      <c r="W719" t="s">
        <v>1255</v>
      </c>
      <c r="X719" t="s">
        <v>247</v>
      </c>
      <c r="Y719" t="s">
        <v>560</v>
      </c>
      <c r="Z719" t="s">
        <v>1256</v>
      </c>
      <c r="AB719" t="s">
        <v>1982</v>
      </c>
      <c r="AC719" t="s">
        <v>1745</v>
      </c>
      <c r="AD719" t="s">
        <v>6</v>
      </c>
      <c r="AE719" s="39" t="s">
        <v>210</v>
      </c>
      <c r="AF719" t="s">
        <v>196</v>
      </c>
      <c r="AG719" t="s">
        <v>1059</v>
      </c>
      <c r="AL719" t="s">
        <v>5</v>
      </c>
      <c r="AM719" t="s">
        <v>220</v>
      </c>
    </row>
    <row r="720" spans="3:41" x14ac:dyDescent="0.2">
      <c r="C720">
        <v>500000718</v>
      </c>
      <c r="E720" t="str">
        <f t="shared" si="50"/>
        <v>野口  龍功(高2)</v>
      </c>
      <c r="F720" t="str">
        <f t="shared" si="48"/>
        <v>ﾉｸﾞﾁ ﾘｭｳｸ</v>
      </c>
      <c r="G720" t="str">
        <f t="shared" si="51"/>
        <v>NOGUCHI Ryuku(05)</v>
      </c>
      <c r="H720">
        <f t="shared" si="49"/>
        <v>1</v>
      </c>
      <c r="I720">
        <v>50</v>
      </c>
      <c r="J720">
        <f>IF(AC720="","500001",VLOOKUP(AC720,[2]shozoku!$A:$B,2,0))</f>
        <v>500040</v>
      </c>
      <c r="K720" t="str">
        <f>IF(AD720="","",VLOOKUP(AD720,[2]種目コード!$A:$B,2,0)&amp;IF(AF720="",""," "&amp;"0"&amp;AE720&amp;AF720&amp;AG720))</f>
        <v>00250 0001244</v>
      </c>
      <c r="L720" t="str">
        <f>IF(AH720="","",VLOOKUP(AH720,[2]種目コード!$A:$B,2,0)&amp;IF(AJ720="",""," "&amp;"0"&amp;AI720&amp;AJ720&amp;AK720))</f>
        <v/>
      </c>
      <c r="O720" t="s">
        <v>4450</v>
      </c>
      <c r="P720" t="s">
        <v>4451</v>
      </c>
      <c r="Q720" t="s">
        <v>3175</v>
      </c>
      <c r="R720" t="s">
        <v>4452</v>
      </c>
      <c r="S720" t="s">
        <v>4453</v>
      </c>
      <c r="T720" t="s">
        <v>4454</v>
      </c>
      <c r="U720" t="s">
        <v>4455</v>
      </c>
      <c r="V720" t="s">
        <v>178</v>
      </c>
      <c r="W720" t="s">
        <v>594</v>
      </c>
      <c r="X720" t="s">
        <v>522</v>
      </c>
      <c r="Y720" t="s">
        <v>220</v>
      </c>
      <c r="Z720" t="s">
        <v>1256</v>
      </c>
      <c r="AB720" t="s">
        <v>1982</v>
      </c>
      <c r="AC720" t="s">
        <v>1745</v>
      </c>
      <c r="AD720" t="s">
        <v>6</v>
      </c>
      <c r="AE720" s="39" t="s">
        <v>210</v>
      </c>
      <c r="AF720" t="s">
        <v>181</v>
      </c>
      <c r="AG720" t="s">
        <v>2471</v>
      </c>
      <c r="AL720" t="s">
        <v>5</v>
      </c>
      <c r="AM720" t="s">
        <v>220</v>
      </c>
    </row>
    <row r="721" spans="3:41" x14ac:dyDescent="0.2">
      <c r="C721">
        <v>500000719</v>
      </c>
      <c r="E721" t="str">
        <f t="shared" si="50"/>
        <v>古山  尚季(高2)</v>
      </c>
      <c r="F721" t="str">
        <f t="shared" si="48"/>
        <v>ﾌﾙﾔﾏ ﾅｵｷ</v>
      </c>
      <c r="G721" t="str">
        <f t="shared" si="51"/>
        <v>FURUYAMA Naoki(04)</v>
      </c>
      <c r="H721">
        <f t="shared" si="49"/>
        <v>1</v>
      </c>
      <c r="I721">
        <v>50</v>
      </c>
      <c r="J721">
        <f>IF(AC721="","500001",VLOOKUP(AC721,[2]shozoku!$A:$B,2,0))</f>
        <v>500040</v>
      </c>
      <c r="K721" t="str">
        <f>IF(AD721="","",VLOOKUP(AD721,[2]種目コード!$A:$B,2,0)&amp;IF(AF721="",""," "&amp;"0"&amp;AE721&amp;AF721&amp;AG721))</f>
        <v>00250 0001126</v>
      </c>
      <c r="L721" t="str">
        <f>IF(AH721="","",VLOOKUP(AH721,[2]種目コード!$A:$B,2,0)&amp;IF(AJ721="",""," "&amp;"0"&amp;AI721&amp;AJ721&amp;AK721))</f>
        <v/>
      </c>
      <c r="O721" t="s">
        <v>4456</v>
      </c>
      <c r="P721" t="s">
        <v>4457</v>
      </c>
      <c r="Q721" t="s">
        <v>4458</v>
      </c>
      <c r="R721" t="s">
        <v>4459</v>
      </c>
      <c r="S721" t="s">
        <v>4460</v>
      </c>
      <c r="T721" t="s">
        <v>4461</v>
      </c>
      <c r="U721" t="s">
        <v>4462</v>
      </c>
      <c r="V721" t="s">
        <v>178</v>
      </c>
      <c r="W721" t="s">
        <v>1255</v>
      </c>
      <c r="X721" t="s">
        <v>180</v>
      </c>
      <c r="Y721" t="s">
        <v>311</v>
      </c>
      <c r="Z721" t="s">
        <v>1256</v>
      </c>
      <c r="AB721" t="s">
        <v>1982</v>
      </c>
      <c r="AC721" t="s">
        <v>1745</v>
      </c>
      <c r="AD721" t="s">
        <v>6</v>
      </c>
      <c r="AE721" s="39" t="s">
        <v>210</v>
      </c>
      <c r="AF721" t="s">
        <v>196</v>
      </c>
      <c r="AG721" t="s">
        <v>248</v>
      </c>
      <c r="AL721" t="s">
        <v>5</v>
      </c>
      <c r="AM721" t="s">
        <v>220</v>
      </c>
    </row>
    <row r="722" spans="3:41" x14ac:dyDescent="0.2">
      <c r="C722">
        <v>500000720</v>
      </c>
      <c r="E722" t="str">
        <f t="shared" si="50"/>
        <v>鵜野  恵冴(高2)</v>
      </c>
      <c r="F722" t="str">
        <f t="shared" si="48"/>
        <v>ｳﾉ ｹｲｺﾞ</v>
      </c>
      <c r="G722" t="str">
        <f t="shared" si="51"/>
        <v>UNO Keigo(04)</v>
      </c>
      <c r="H722">
        <f t="shared" si="49"/>
        <v>1</v>
      </c>
      <c r="I722">
        <v>50</v>
      </c>
      <c r="J722">
        <f>IF(AC722="","500001",VLOOKUP(AC722,[2]shozoku!$A:$B,2,0))</f>
        <v>500040</v>
      </c>
      <c r="K722" t="str">
        <f>IF(AD722="","",VLOOKUP(AD722,[2]種目コード!$A:$B,2,0)&amp;IF(AF722="",""," "&amp;"0"&amp;AE722&amp;AF722&amp;AG722))</f>
        <v>00250 0001241</v>
      </c>
      <c r="L722" t="str">
        <f>IF(AH722="","",VLOOKUP(AH722,[2]種目コード!$A:$B,2,0)&amp;IF(AJ722="",""," "&amp;"0"&amp;AI722&amp;AJ722&amp;AK722))</f>
        <v>07350 00580</v>
      </c>
      <c r="O722" t="s">
        <v>4463</v>
      </c>
      <c r="P722" t="s">
        <v>4464</v>
      </c>
      <c r="Q722" t="s">
        <v>2958</v>
      </c>
      <c r="R722" t="s">
        <v>3710</v>
      </c>
      <c r="S722" t="s">
        <v>4465</v>
      </c>
      <c r="T722" t="s">
        <v>3711</v>
      </c>
      <c r="U722" t="s">
        <v>4466</v>
      </c>
      <c r="V722" t="s">
        <v>178</v>
      </c>
      <c r="W722" t="s">
        <v>1255</v>
      </c>
      <c r="X722" t="s">
        <v>247</v>
      </c>
      <c r="Y722" t="s">
        <v>655</v>
      </c>
      <c r="Z722" t="s">
        <v>1256</v>
      </c>
      <c r="AB722" t="s">
        <v>1982</v>
      </c>
      <c r="AC722" t="s">
        <v>1745</v>
      </c>
      <c r="AD722" t="s">
        <v>6</v>
      </c>
      <c r="AE722" s="39" t="s">
        <v>210</v>
      </c>
      <c r="AF722" t="s">
        <v>181</v>
      </c>
      <c r="AG722" t="s">
        <v>1991</v>
      </c>
      <c r="AH722" t="s">
        <v>11</v>
      </c>
      <c r="AJ722" s="39" t="s">
        <v>340</v>
      </c>
      <c r="AK722" t="s">
        <v>980</v>
      </c>
    </row>
    <row r="723" spans="3:41" x14ac:dyDescent="0.2">
      <c r="C723">
        <v>500000721</v>
      </c>
      <c r="E723" t="str">
        <f t="shared" si="50"/>
        <v>田中  智也(高2)</v>
      </c>
      <c r="F723" t="str">
        <f t="shared" si="48"/>
        <v>ﾀﾅｶ ﾄﾓﾔ</v>
      </c>
      <c r="G723" t="str">
        <f t="shared" si="51"/>
        <v>TANAKA Tomoya(04)</v>
      </c>
      <c r="H723">
        <f t="shared" si="49"/>
        <v>1</v>
      </c>
      <c r="I723">
        <v>50</v>
      </c>
      <c r="J723">
        <f>IF(AC723="","500001",VLOOKUP(AC723,[2]shozoku!$A:$B,2,0))</f>
        <v>500040</v>
      </c>
      <c r="K723" t="str">
        <f>IF(AD723="","",VLOOKUP(AD723,[2]種目コード!$A:$B,2,0)&amp;IF(AF723="",""," "&amp;"0"&amp;AE723&amp;AF723&amp;AG723))</f>
        <v>00250 0001192</v>
      </c>
      <c r="L723" t="str">
        <f>IF(AH723="","",VLOOKUP(AH723,[2]種目コード!$A:$B,2,0)&amp;IF(AJ723="",""," "&amp;"0"&amp;AI723&amp;AJ723&amp;AK723))</f>
        <v/>
      </c>
      <c r="O723" t="s">
        <v>4467</v>
      </c>
      <c r="P723" t="s">
        <v>4468</v>
      </c>
      <c r="Q723" t="s">
        <v>257</v>
      </c>
      <c r="R723" t="s">
        <v>258</v>
      </c>
      <c r="S723" t="s">
        <v>259</v>
      </c>
      <c r="T723" t="s">
        <v>1277</v>
      </c>
      <c r="U723" t="s">
        <v>4469</v>
      </c>
      <c r="V723" t="s">
        <v>178</v>
      </c>
      <c r="W723" t="s">
        <v>1255</v>
      </c>
      <c r="X723" t="s">
        <v>715</v>
      </c>
      <c r="Y723" t="s">
        <v>233</v>
      </c>
      <c r="Z723" t="s">
        <v>1256</v>
      </c>
      <c r="AB723" t="s">
        <v>1982</v>
      </c>
      <c r="AC723" t="s">
        <v>1745</v>
      </c>
      <c r="AD723" t="s">
        <v>6</v>
      </c>
      <c r="AE723" s="39" t="s">
        <v>210</v>
      </c>
      <c r="AF723" t="s">
        <v>196</v>
      </c>
      <c r="AG723" t="s">
        <v>3444</v>
      </c>
    </row>
    <row r="724" spans="3:41" x14ac:dyDescent="0.2">
      <c r="C724">
        <v>500000722</v>
      </c>
      <c r="E724" t="str">
        <f t="shared" si="50"/>
        <v>桑本  慶(高1)</v>
      </c>
      <c r="F724" t="str">
        <f t="shared" si="48"/>
        <v>ｸﾜﾓﾄ ｹｲ</v>
      </c>
      <c r="G724" t="str">
        <f t="shared" si="51"/>
        <v>KUWAMOTO Kei(05)</v>
      </c>
      <c r="H724">
        <f t="shared" si="49"/>
        <v>1</v>
      </c>
      <c r="I724">
        <v>50</v>
      </c>
      <c r="J724">
        <f>IF(AC724="","500001",VLOOKUP(AC724,[2]shozoku!$A:$B,2,0))</f>
        <v>500040</v>
      </c>
      <c r="K724" t="str">
        <f>IF(AD724="","",VLOOKUP(AD724,[2]種目コード!$A:$B,2,0)&amp;IF(AF724="",""," "&amp;"0"&amp;AE724&amp;AF724&amp;AG724))</f>
        <v>00250 0001152</v>
      </c>
      <c r="L724" t="str">
        <f>IF(AH724="","",VLOOKUP(AH724,[2]種目コード!$A:$B,2,0)&amp;IF(AJ724="",""," "&amp;"0"&amp;AI724&amp;AJ724&amp;AK724))</f>
        <v>07350</v>
      </c>
      <c r="O724" t="s">
        <v>4470</v>
      </c>
      <c r="P724" t="s">
        <v>4471</v>
      </c>
      <c r="Q724" t="s">
        <v>4472</v>
      </c>
      <c r="R724" t="s">
        <v>1862</v>
      </c>
      <c r="S724" t="s">
        <v>4473</v>
      </c>
      <c r="T724" t="s">
        <v>1864</v>
      </c>
      <c r="U724" t="s">
        <v>4474</v>
      </c>
      <c r="V724" t="s">
        <v>178</v>
      </c>
      <c r="W724" t="s">
        <v>594</v>
      </c>
      <c r="X724" t="s">
        <v>311</v>
      </c>
      <c r="Y724" t="s">
        <v>181</v>
      </c>
      <c r="Z724" t="s">
        <v>595</v>
      </c>
      <c r="AB724" t="s">
        <v>1982</v>
      </c>
      <c r="AC724" t="s">
        <v>1745</v>
      </c>
      <c r="AD724" t="s">
        <v>6</v>
      </c>
      <c r="AE724" s="39" t="s">
        <v>210</v>
      </c>
      <c r="AF724" t="s">
        <v>196</v>
      </c>
      <c r="AG724" t="s">
        <v>864</v>
      </c>
      <c r="AH724" t="s">
        <v>11</v>
      </c>
      <c r="AL724" t="s">
        <v>5</v>
      </c>
      <c r="AM724" t="s">
        <v>220</v>
      </c>
    </row>
    <row r="725" spans="3:41" x14ac:dyDescent="0.2">
      <c r="C725">
        <v>500000723</v>
      </c>
      <c r="E725" t="str">
        <f t="shared" si="50"/>
        <v>上新  魁(高3)</v>
      </c>
      <c r="F725" t="str">
        <f t="shared" si="48"/>
        <v>ｳｴｼﾝ ｶｲ</v>
      </c>
      <c r="G725" t="str">
        <f t="shared" si="51"/>
        <v>UESHIN Kai(03)</v>
      </c>
      <c r="H725">
        <f t="shared" si="49"/>
        <v>1</v>
      </c>
      <c r="I725">
        <v>50</v>
      </c>
      <c r="J725">
        <f>IF(AC725="","500001",VLOOKUP(AC725,[2]shozoku!$A:$B,2,0))</f>
        <v>500040</v>
      </c>
      <c r="K725" t="str">
        <f>IF(AD725="","",VLOOKUP(AD725,[2]種目コード!$A:$B,2,0)&amp;IF(AF725="",""," "&amp;"0"&amp;AE725&amp;AF725&amp;AG725))</f>
        <v>00250 0001065</v>
      </c>
      <c r="L725" t="str">
        <f>IF(AH725="","",VLOOKUP(AH725,[2]種目コード!$A:$B,2,0)&amp;IF(AJ725="",""," "&amp;"0"&amp;AI725&amp;AJ725&amp;AK725))</f>
        <v/>
      </c>
      <c r="O725" t="s">
        <v>4475</v>
      </c>
      <c r="P725" t="s">
        <v>1552</v>
      </c>
      <c r="Q725" t="s">
        <v>4476</v>
      </c>
      <c r="R725" t="s">
        <v>1554</v>
      </c>
      <c r="S725" t="s">
        <v>4477</v>
      </c>
      <c r="T725" t="s">
        <v>1556</v>
      </c>
      <c r="U725" t="s">
        <v>4478</v>
      </c>
      <c r="V725" t="s">
        <v>178</v>
      </c>
      <c r="W725" t="s">
        <v>1743</v>
      </c>
      <c r="X725" t="s">
        <v>181</v>
      </c>
      <c r="Y725" t="s">
        <v>248</v>
      </c>
      <c r="Z725" t="s">
        <v>1744</v>
      </c>
      <c r="AB725" t="s">
        <v>1982</v>
      </c>
      <c r="AC725" t="s">
        <v>1745</v>
      </c>
      <c r="AD725" t="s">
        <v>6</v>
      </c>
      <c r="AE725" s="39" t="s">
        <v>210</v>
      </c>
      <c r="AF725" t="s">
        <v>322</v>
      </c>
      <c r="AG725" t="s">
        <v>1202</v>
      </c>
    </row>
    <row r="726" spans="3:41" x14ac:dyDescent="0.2">
      <c r="C726">
        <v>500000724</v>
      </c>
      <c r="E726" t="str">
        <f t="shared" si="50"/>
        <v>舘野  晃歩(高3)</v>
      </c>
      <c r="F726" t="str">
        <f t="shared" si="48"/>
        <v>ﾀﾃﾉ ｱｷﾎ</v>
      </c>
      <c r="G726" t="str">
        <f t="shared" si="51"/>
        <v>TATENO Akiho(03)</v>
      </c>
      <c r="H726">
        <f t="shared" si="49"/>
        <v>2</v>
      </c>
      <c r="I726">
        <v>50</v>
      </c>
      <c r="J726">
        <f>IF(AC726="","500001",VLOOKUP(AC726,[2]shozoku!$A:$B,2,0))</f>
        <v>500040</v>
      </c>
      <c r="K726" t="str">
        <f>IF(AD726="","",VLOOKUP(AD726,[2]種目コード!$A:$B,2,0)&amp;IF(AF726="",""," "&amp;"0"&amp;AE726&amp;AF726&amp;AG726))</f>
        <v>00250 0001289</v>
      </c>
      <c r="L726" t="str">
        <f>IF(AH726="","",VLOOKUP(AH726,[2]種目コード!$A:$B,2,0)&amp;IF(AJ726="",""," "&amp;"0"&amp;AI726&amp;AJ726&amp;AK726))</f>
        <v>07350 00579</v>
      </c>
      <c r="O726" t="s">
        <v>4479</v>
      </c>
      <c r="P726" t="s">
        <v>4480</v>
      </c>
      <c r="Q726" t="s">
        <v>1402</v>
      </c>
      <c r="R726" t="s">
        <v>4481</v>
      </c>
      <c r="S726" t="s">
        <v>4482</v>
      </c>
      <c r="T726" t="s">
        <v>4483</v>
      </c>
      <c r="U726" t="s">
        <v>4484</v>
      </c>
      <c r="V726" t="s">
        <v>433</v>
      </c>
      <c r="W726" t="s">
        <v>1743</v>
      </c>
      <c r="X726" t="s">
        <v>520</v>
      </c>
      <c r="Y726" t="s">
        <v>560</v>
      </c>
      <c r="Z726" t="s">
        <v>1744</v>
      </c>
      <c r="AB726" t="s">
        <v>1982</v>
      </c>
      <c r="AC726" t="s">
        <v>1745</v>
      </c>
      <c r="AD726" t="s">
        <v>6</v>
      </c>
      <c r="AE726" s="39" t="s">
        <v>210</v>
      </c>
      <c r="AF726" t="s">
        <v>181</v>
      </c>
      <c r="AG726" t="s">
        <v>588</v>
      </c>
      <c r="AH726" t="s">
        <v>11</v>
      </c>
      <c r="AJ726" s="39" t="s">
        <v>340</v>
      </c>
      <c r="AK726" t="s">
        <v>2525</v>
      </c>
    </row>
    <row r="727" spans="3:41" x14ac:dyDescent="0.2">
      <c r="C727">
        <v>500000725</v>
      </c>
      <c r="E727" t="str">
        <f t="shared" si="50"/>
        <v>堀井  彩未(高2)</v>
      </c>
      <c r="F727" t="str">
        <f t="shared" si="48"/>
        <v>ﾎﾘｲ ｱﾔﾐ</v>
      </c>
      <c r="G727" t="str">
        <f t="shared" si="51"/>
        <v>HORII Ayami(05)</v>
      </c>
      <c r="H727">
        <f t="shared" si="49"/>
        <v>2</v>
      </c>
      <c r="I727">
        <v>50</v>
      </c>
      <c r="J727">
        <f>IF(AC727="","500001",VLOOKUP(AC727,[2]shozoku!$A:$B,2,0))</f>
        <v>500040</v>
      </c>
      <c r="K727" t="str">
        <f>IF(AD727="","",VLOOKUP(AD727,[2]種目コード!$A:$B,2,0)&amp;IF(AF727="",""," "&amp;"0"&amp;AE727&amp;AF727&amp;AG727))</f>
        <v>00250 0001302</v>
      </c>
      <c r="L727" t="str">
        <f>IF(AH727="","",VLOOKUP(AH727,[2]種目コード!$A:$B,2,0)&amp;IF(AJ727="",""," "&amp;"0"&amp;AI727&amp;AJ727&amp;AK727))</f>
        <v/>
      </c>
      <c r="O727" t="s">
        <v>4485</v>
      </c>
      <c r="P727" t="s">
        <v>4486</v>
      </c>
      <c r="Q727" t="s">
        <v>3639</v>
      </c>
      <c r="R727" t="s">
        <v>4487</v>
      </c>
      <c r="S727" t="s">
        <v>4488</v>
      </c>
      <c r="T727" t="s">
        <v>4489</v>
      </c>
      <c r="U727" t="s">
        <v>4490</v>
      </c>
      <c r="V727" t="s">
        <v>433</v>
      </c>
      <c r="W727" t="s">
        <v>594</v>
      </c>
      <c r="X727" t="s">
        <v>220</v>
      </c>
      <c r="Y727" t="s">
        <v>181</v>
      </c>
      <c r="Z727" t="s">
        <v>1256</v>
      </c>
      <c r="AB727" t="s">
        <v>1982</v>
      </c>
      <c r="AC727" t="s">
        <v>1745</v>
      </c>
      <c r="AD727" t="s">
        <v>6</v>
      </c>
      <c r="AE727" s="39" t="s">
        <v>210</v>
      </c>
      <c r="AF727" t="s">
        <v>497</v>
      </c>
      <c r="AG727" t="s">
        <v>499</v>
      </c>
      <c r="AL727" t="s">
        <v>5</v>
      </c>
      <c r="AM727" t="s">
        <v>220</v>
      </c>
      <c r="AN727" t="s">
        <v>1068</v>
      </c>
      <c r="AO727" t="s">
        <v>1068</v>
      </c>
    </row>
    <row r="728" spans="3:41" x14ac:dyDescent="0.2">
      <c r="C728">
        <v>500000726</v>
      </c>
      <c r="E728" t="str">
        <f t="shared" si="50"/>
        <v>吉田  鈴(高2)</v>
      </c>
      <c r="F728" t="str">
        <f t="shared" si="48"/>
        <v>ﾖｼﾀﾞ ｽｽﾞ</v>
      </c>
      <c r="G728" t="str">
        <f t="shared" si="51"/>
        <v>YOSHIDA Suzu(04)</v>
      </c>
      <c r="H728">
        <f t="shared" si="49"/>
        <v>2</v>
      </c>
      <c r="I728">
        <v>50</v>
      </c>
      <c r="J728">
        <f>IF(AC728="","500001",VLOOKUP(AC728,[2]shozoku!$A:$B,2,0))</f>
        <v>500040</v>
      </c>
      <c r="K728" t="str">
        <f>IF(AD728="","",VLOOKUP(AD728,[2]種目コード!$A:$B,2,0)&amp;IF(AF728="",""," "&amp;"0"&amp;AE728&amp;AF728&amp;AG728))</f>
        <v>00250 0001395</v>
      </c>
      <c r="L728" t="str">
        <f>IF(AH728="","",VLOOKUP(AH728,[2]種目コード!$A:$B,2,0)&amp;IF(AJ728="",""," "&amp;"0"&amp;AI728&amp;AJ728&amp;AK728))</f>
        <v/>
      </c>
      <c r="O728" t="s">
        <v>4491</v>
      </c>
      <c r="P728" t="s">
        <v>4492</v>
      </c>
      <c r="Q728" t="s">
        <v>1260</v>
      </c>
      <c r="R728" t="s">
        <v>1630</v>
      </c>
      <c r="S728" t="s">
        <v>1235</v>
      </c>
      <c r="T728" t="s">
        <v>1632</v>
      </c>
      <c r="U728" t="s">
        <v>4493</v>
      </c>
      <c r="V728" t="s">
        <v>433</v>
      </c>
      <c r="W728" t="s">
        <v>1255</v>
      </c>
      <c r="X728" t="s">
        <v>322</v>
      </c>
      <c r="Y728" t="s">
        <v>181</v>
      </c>
      <c r="Z728" t="s">
        <v>1256</v>
      </c>
      <c r="AB728" t="s">
        <v>1982</v>
      </c>
      <c r="AC728" t="s">
        <v>1745</v>
      </c>
      <c r="AD728" t="s">
        <v>6</v>
      </c>
      <c r="AE728" s="39" t="s">
        <v>210</v>
      </c>
      <c r="AF728" t="s">
        <v>497</v>
      </c>
      <c r="AG728" t="s">
        <v>237</v>
      </c>
      <c r="AL728" t="s">
        <v>5</v>
      </c>
      <c r="AM728" t="s">
        <v>220</v>
      </c>
    </row>
    <row r="729" spans="3:41" x14ac:dyDescent="0.2">
      <c r="C729">
        <v>500000727</v>
      </c>
      <c r="E729" t="str">
        <f t="shared" si="50"/>
        <v>橋本  小春(高2)</v>
      </c>
      <c r="F729" t="str">
        <f t="shared" si="48"/>
        <v>ﾊｼﾓﾄ ｺﾊﾙ</v>
      </c>
      <c r="G729" t="str">
        <f t="shared" si="51"/>
        <v>HASHIMOTO Koharu(05)</v>
      </c>
      <c r="H729">
        <f t="shared" si="49"/>
        <v>2</v>
      </c>
      <c r="I729">
        <v>50</v>
      </c>
      <c r="J729">
        <f>IF(AC729="","500001",VLOOKUP(AC729,[2]shozoku!$A:$B,2,0))</f>
        <v>500040</v>
      </c>
      <c r="K729" t="str">
        <f>IF(AD729="","",VLOOKUP(AD729,[2]種目コード!$A:$B,2,0)&amp;IF(AF729="",""," "&amp;"0"&amp;AE729&amp;AF729&amp;AG729))</f>
        <v>00250 0001273</v>
      </c>
      <c r="L729" t="str">
        <f>IF(AH729="","",VLOOKUP(AH729,[2]種目コード!$A:$B,2,0)&amp;IF(AJ729="",""," "&amp;"0"&amp;AI729&amp;AJ729&amp;AK729))</f>
        <v/>
      </c>
      <c r="O729" t="s">
        <v>4494</v>
      </c>
      <c r="P729" t="s">
        <v>4495</v>
      </c>
      <c r="Q729" t="s">
        <v>459</v>
      </c>
      <c r="R729" t="s">
        <v>1805</v>
      </c>
      <c r="S729" t="s">
        <v>2203</v>
      </c>
      <c r="T729" t="s">
        <v>1806</v>
      </c>
      <c r="U729" t="s">
        <v>4496</v>
      </c>
      <c r="V729" t="s">
        <v>433</v>
      </c>
      <c r="W729" t="s">
        <v>594</v>
      </c>
      <c r="X729" t="s">
        <v>767</v>
      </c>
      <c r="Y729" t="s">
        <v>311</v>
      </c>
      <c r="Z729" t="s">
        <v>1256</v>
      </c>
      <c r="AB729" t="s">
        <v>1982</v>
      </c>
      <c r="AC729" t="s">
        <v>1745</v>
      </c>
      <c r="AD729" t="s">
        <v>6</v>
      </c>
      <c r="AE729" s="39" t="s">
        <v>210</v>
      </c>
      <c r="AF729" t="s">
        <v>181</v>
      </c>
      <c r="AG729" t="s">
        <v>313</v>
      </c>
      <c r="AL729" t="s">
        <v>5</v>
      </c>
      <c r="AM729" t="s">
        <v>220</v>
      </c>
    </row>
    <row r="730" spans="3:41" x14ac:dyDescent="0.2">
      <c r="C730">
        <v>500000728</v>
      </c>
      <c r="E730" t="str">
        <f t="shared" si="50"/>
        <v>市川  さつき(高1)</v>
      </c>
      <c r="F730" t="str">
        <f t="shared" si="48"/>
        <v>ｲﾁｶﾜ ｻﾂｷ</v>
      </c>
      <c r="G730" t="str">
        <f t="shared" si="51"/>
        <v>ICHIKAWA Satsuki(05)</v>
      </c>
      <c r="H730">
        <f t="shared" si="49"/>
        <v>2</v>
      </c>
      <c r="I730">
        <v>50</v>
      </c>
      <c r="J730">
        <f>IF(AC730="","500001",VLOOKUP(AC730,[2]shozoku!$A:$B,2,0))</f>
        <v>500040</v>
      </c>
      <c r="K730" t="str">
        <f>IF(AD730="","",VLOOKUP(AD730,[2]種目コード!$A:$B,2,0)&amp;IF(AF730="",""," "&amp;"0"&amp;AE730&amp;AF730&amp;AG730))</f>
        <v>00250 0001288</v>
      </c>
      <c r="L730" t="str">
        <f>IF(AH730="","",VLOOKUP(AH730,[2]種目コード!$A:$B,2,0)&amp;IF(AJ730="",""," "&amp;"0"&amp;AI730&amp;AJ730&amp;AK730))</f>
        <v/>
      </c>
      <c r="O730" t="s">
        <v>4497</v>
      </c>
      <c r="P730" t="s">
        <v>4498</v>
      </c>
      <c r="Q730" t="s">
        <v>1097</v>
      </c>
      <c r="R730" t="s">
        <v>4499</v>
      </c>
      <c r="S730" t="s">
        <v>3785</v>
      </c>
      <c r="T730" t="s">
        <v>4500</v>
      </c>
      <c r="U730" t="s">
        <v>4501</v>
      </c>
      <c r="V730" t="s">
        <v>433</v>
      </c>
      <c r="W730" t="s">
        <v>594</v>
      </c>
      <c r="X730" t="s">
        <v>247</v>
      </c>
      <c r="Y730" t="s">
        <v>236</v>
      </c>
      <c r="Z730" t="s">
        <v>595</v>
      </c>
      <c r="AB730" t="s">
        <v>1982</v>
      </c>
      <c r="AC730" t="s">
        <v>1745</v>
      </c>
      <c r="AD730" t="s">
        <v>6</v>
      </c>
      <c r="AE730" s="39" t="s">
        <v>210</v>
      </c>
      <c r="AF730" t="s">
        <v>181</v>
      </c>
      <c r="AG730" t="s">
        <v>2904</v>
      </c>
      <c r="AL730" t="s">
        <v>5</v>
      </c>
      <c r="AM730" t="s">
        <v>220</v>
      </c>
    </row>
    <row r="731" spans="3:41" x14ac:dyDescent="0.2">
      <c r="C731">
        <v>500000729</v>
      </c>
      <c r="E731" t="str">
        <f t="shared" si="50"/>
        <v>椎名  ひまり(高1)</v>
      </c>
      <c r="F731" t="str">
        <f t="shared" si="48"/>
        <v>ｼｲﾅ ﾋﾏﾘ</v>
      </c>
      <c r="G731" t="str">
        <f t="shared" si="51"/>
        <v>SHIINA Himari(05)</v>
      </c>
      <c r="H731">
        <f t="shared" si="49"/>
        <v>2</v>
      </c>
      <c r="I731">
        <v>50</v>
      </c>
      <c r="J731">
        <f>IF(AC731="","500001",VLOOKUP(AC731,[2]shozoku!$A:$B,2,0))</f>
        <v>500040</v>
      </c>
      <c r="K731" t="str">
        <f>IF(AD731="","",VLOOKUP(AD731,[2]種目コード!$A:$B,2,0)&amp;IF(AF731="",""," "&amp;"0"&amp;AE731&amp;AF731&amp;AG731))</f>
        <v>00250 0001299</v>
      </c>
      <c r="L731" t="str">
        <f>IF(AH731="","",VLOOKUP(AH731,[2]種目コード!$A:$B,2,0)&amp;IF(AJ731="",""," "&amp;"0"&amp;AI731&amp;AJ731&amp;AK731))</f>
        <v>07350 00544</v>
      </c>
      <c r="O731" t="s">
        <v>4502</v>
      </c>
      <c r="P731" t="s">
        <v>4503</v>
      </c>
      <c r="Q731" t="s">
        <v>4504</v>
      </c>
      <c r="R731" t="s">
        <v>1747</v>
      </c>
      <c r="S731" t="s">
        <v>4505</v>
      </c>
      <c r="T731" t="s">
        <v>983</v>
      </c>
      <c r="U731" t="s">
        <v>4506</v>
      </c>
      <c r="V731" t="s">
        <v>433</v>
      </c>
      <c r="W731" t="s">
        <v>594</v>
      </c>
      <c r="X731" t="s">
        <v>520</v>
      </c>
      <c r="Y731" t="s">
        <v>767</v>
      </c>
      <c r="Z731" t="s">
        <v>595</v>
      </c>
      <c r="AB731" t="s">
        <v>1982</v>
      </c>
      <c r="AC731" t="s">
        <v>1745</v>
      </c>
      <c r="AD731" t="s">
        <v>6</v>
      </c>
      <c r="AE731" s="39" t="s">
        <v>210</v>
      </c>
      <c r="AF731" t="s">
        <v>181</v>
      </c>
      <c r="AG731" t="s">
        <v>2511</v>
      </c>
      <c r="AH731" t="s">
        <v>11</v>
      </c>
      <c r="AJ731" s="39" t="s">
        <v>340</v>
      </c>
      <c r="AK731" t="s">
        <v>2471</v>
      </c>
      <c r="AL731" t="s">
        <v>5</v>
      </c>
      <c r="AM731" t="s">
        <v>220</v>
      </c>
    </row>
    <row r="732" spans="3:41" x14ac:dyDescent="0.2">
      <c r="C732">
        <v>500000730</v>
      </c>
      <c r="E732" t="str">
        <f t="shared" si="50"/>
        <v>東  凪沙(高1)</v>
      </c>
      <c r="F732" t="str">
        <f t="shared" si="48"/>
        <v>ｱｽﾞﾏ ﾅｷﾞｻ</v>
      </c>
      <c r="G732" t="str">
        <f t="shared" si="51"/>
        <v>AZUMA Nagisa(05)</v>
      </c>
      <c r="H732">
        <f t="shared" si="49"/>
        <v>2</v>
      </c>
      <c r="I732">
        <v>50</v>
      </c>
      <c r="J732">
        <f>IF(AC732="","500001",VLOOKUP(AC732,[2]shozoku!$A:$B,2,0))</f>
        <v>500040</v>
      </c>
      <c r="K732" t="str">
        <f>IF(AD732="","",VLOOKUP(AD732,[2]種目コード!$A:$B,2,0)&amp;IF(AF732="",""," "&amp;"0"&amp;AE732&amp;AF732&amp;AG732))</f>
        <v>00250 0001332</v>
      </c>
      <c r="L732" t="str">
        <f>IF(AH732="","",VLOOKUP(AH732,[2]種目コード!$A:$B,2,0)&amp;IF(AJ732="",""," "&amp;"0"&amp;AI732&amp;AJ732&amp;AK732))</f>
        <v/>
      </c>
      <c r="O732" t="s">
        <v>4507</v>
      </c>
      <c r="P732" t="s">
        <v>4508</v>
      </c>
      <c r="Q732" t="s">
        <v>3329</v>
      </c>
      <c r="R732" t="s">
        <v>4413</v>
      </c>
      <c r="S732" t="s">
        <v>3330</v>
      </c>
      <c r="T732" t="s">
        <v>4414</v>
      </c>
      <c r="U732" t="s">
        <v>4509</v>
      </c>
      <c r="V732" t="s">
        <v>433</v>
      </c>
      <c r="W732" t="s">
        <v>594</v>
      </c>
      <c r="X732" t="s">
        <v>311</v>
      </c>
      <c r="Y732" t="s">
        <v>236</v>
      </c>
      <c r="Z732" t="s">
        <v>595</v>
      </c>
      <c r="AB732" t="s">
        <v>1982</v>
      </c>
      <c r="AC732" t="s">
        <v>1745</v>
      </c>
      <c r="AD732" t="s">
        <v>6</v>
      </c>
      <c r="AE732" s="39" t="s">
        <v>210</v>
      </c>
      <c r="AF732" t="s">
        <v>497</v>
      </c>
      <c r="AG732" t="s">
        <v>1279</v>
      </c>
      <c r="AL732" t="s">
        <v>5</v>
      </c>
      <c r="AM732" t="s">
        <v>220</v>
      </c>
    </row>
    <row r="733" spans="3:41" x14ac:dyDescent="0.2">
      <c r="C733">
        <v>500000731</v>
      </c>
      <c r="E733" t="str">
        <f t="shared" si="50"/>
        <v>石塚  侑大</v>
      </c>
      <c r="F733" t="str">
        <f t="shared" ref="F733:F750" si="52">ASC(Q733&amp;" "&amp;R733)</f>
        <v>ｲｼﾂﾞｶ ﾕｳﾀ</v>
      </c>
      <c r="G733" t="str">
        <f t="shared" si="51"/>
        <v>ISHIZUKA Yuta(97)</v>
      </c>
      <c r="H733">
        <f t="shared" ref="H733:H750" si="53">IF(V733="男",1,2)</f>
        <v>1</v>
      </c>
      <c r="I733">
        <v>50</v>
      </c>
      <c r="J733">
        <f>IF(AC733="","500001",VLOOKUP(AC733,[2]shozoku!$A:$B,2,0))</f>
        <v>500101</v>
      </c>
      <c r="K733" t="str">
        <f>IF(AD733="","",VLOOKUP(AD733,[2]種目コード!$A:$B,2,0)&amp;IF(AF733="",""," "&amp;"0"&amp;AE733&amp;AF733&amp;AG733))</f>
        <v>00260 0001161</v>
      </c>
      <c r="L733" t="str">
        <f>IF(AH733="","",VLOOKUP(AH733,[2]種目コード!$A:$B,2,0)&amp;IF(AJ733="",""," "&amp;"0"&amp;AI733&amp;AJ733&amp;AK733))</f>
        <v/>
      </c>
      <c r="O733" t="s">
        <v>4092</v>
      </c>
      <c r="P733" t="s">
        <v>4510</v>
      </c>
      <c r="Q733" t="s">
        <v>4094</v>
      </c>
      <c r="R733" t="s">
        <v>360</v>
      </c>
      <c r="S733" t="s">
        <v>4095</v>
      </c>
      <c r="T733" t="s">
        <v>362</v>
      </c>
      <c r="U733" t="s">
        <v>4511</v>
      </c>
      <c r="V733" t="s">
        <v>178</v>
      </c>
      <c r="W733" t="s">
        <v>846</v>
      </c>
      <c r="X733" t="s">
        <v>220</v>
      </c>
      <c r="Y733" t="s">
        <v>322</v>
      </c>
      <c r="AA733">
        <v>24</v>
      </c>
      <c r="AB733" t="s">
        <v>1982</v>
      </c>
      <c r="AC733" t="s">
        <v>4512</v>
      </c>
      <c r="AD733" t="s">
        <v>209</v>
      </c>
      <c r="AE733" s="39" t="s">
        <v>210</v>
      </c>
      <c r="AF733" t="s">
        <v>196</v>
      </c>
      <c r="AG733" t="s">
        <v>909</v>
      </c>
    </row>
    <row r="734" spans="3:41" x14ac:dyDescent="0.2">
      <c r="C734">
        <v>500000732</v>
      </c>
      <c r="E734" t="str">
        <f t="shared" si="50"/>
        <v>岩永  真子(中3)</v>
      </c>
      <c r="F734" t="str">
        <f t="shared" si="52"/>
        <v>ｲﾜﾅｶﾞ ﾏｺ</v>
      </c>
      <c r="G734" t="str">
        <f t="shared" si="51"/>
        <v>IWANAGA Mako(06)</v>
      </c>
      <c r="H734">
        <f t="shared" si="53"/>
        <v>2</v>
      </c>
      <c r="I734">
        <v>50</v>
      </c>
      <c r="J734">
        <f>IF(AC734="","500001",VLOOKUP(AC734,[2]shozoku!$A:$B,2,0))</f>
        <v>500102</v>
      </c>
      <c r="K734" t="str">
        <f>IF(AD734="","",VLOOKUP(AD734,[2]種目コード!$A:$B,2,0)&amp;IF(AF734="",""," "&amp;"0"&amp;AE734&amp;AF734&amp;AG734))</f>
        <v>00240 0001598</v>
      </c>
      <c r="L734" t="str">
        <f>IF(AH734="","",VLOOKUP(AH734,[2]種目コード!$A:$B,2,0)&amp;IF(AJ734="",""," "&amp;"0"&amp;AI734&amp;AJ734&amp;AK734))</f>
        <v>07320 00371</v>
      </c>
      <c r="O734" t="s">
        <v>4039</v>
      </c>
      <c r="P734" t="s">
        <v>427</v>
      </c>
      <c r="Q734" t="s">
        <v>4041</v>
      </c>
      <c r="R734" t="s">
        <v>429</v>
      </c>
      <c r="S734" t="s">
        <v>4043</v>
      </c>
      <c r="T734" t="s">
        <v>431</v>
      </c>
      <c r="U734" t="s">
        <v>4513</v>
      </c>
      <c r="V734" t="s">
        <v>433</v>
      </c>
      <c r="W734" t="s">
        <v>901</v>
      </c>
      <c r="X734" t="s">
        <v>715</v>
      </c>
      <c r="Y734" t="s">
        <v>655</v>
      </c>
      <c r="Z734" t="s">
        <v>330</v>
      </c>
      <c r="AA734">
        <v>15</v>
      </c>
      <c r="AB734" t="s">
        <v>1982</v>
      </c>
      <c r="AC734" t="s">
        <v>4514</v>
      </c>
      <c r="AD734" t="s">
        <v>2</v>
      </c>
      <c r="AE734" s="39" t="s">
        <v>210</v>
      </c>
      <c r="AF734">
        <v>15</v>
      </c>
      <c r="AG734">
        <v>98</v>
      </c>
      <c r="AH734" t="s">
        <v>9</v>
      </c>
      <c r="AJ734" s="39" t="s">
        <v>449</v>
      </c>
      <c r="AK734">
        <v>71</v>
      </c>
    </row>
    <row r="735" spans="3:41" x14ac:dyDescent="0.2">
      <c r="C735">
        <v>500000733</v>
      </c>
      <c r="E735" t="str">
        <f t="shared" si="50"/>
        <v>今泉  愛子</v>
      </c>
      <c r="F735" t="str">
        <f t="shared" si="52"/>
        <v>ｲﾏｲｽﾞﾐ ｱｲｺ</v>
      </c>
      <c r="G735" t="str">
        <f t="shared" si="51"/>
        <v>IMAIZUMI Aiko(65)</v>
      </c>
      <c r="H735">
        <f t="shared" si="53"/>
        <v>2</v>
      </c>
      <c r="I735">
        <v>50</v>
      </c>
      <c r="J735">
        <f>IF(AC735="","500001",VLOOKUP(AC735,[2]shozoku!$A:$B,2,0))</f>
        <v>500103</v>
      </c>
      <c r="K735" t="str">
        <f>IF(AD735="","",VLOOKUP(AD735,[2]種目コード!$A:$B,2,0)&amp;IF(AF735="",""," "&amp;"0"&amp;AE735&amp;AF735&amp;AG735))</f>
        <v>00660 0023571</v>
      </c>
      <c r="L735" t="str">
        <f>IF(AH735="","",VLOOKUP(AH735,[2]種目コード!$A:$B,2,0)&amp;IF(AJ735="",""," "&amp;"0"&amp;AI735&amp;AJ735&amp;AK735))</f>
        <v/>
      </c>
      <c r="O735" t="s">
        <v>4515</v>
      </c>
      <c r="P735" t="s">
        <v>3314</v>
      </c>
      <c r="Q735" t="s">
        <v>4516</v>
      </c>
      <c r="R735" t="s">
        <v>3316</v>
      </c>
      <c r="S735" t="s">
        <v>4517</v>
      </c>
      <c r="T735" t="s">
        <v>3318</v>
      </c>
      <c r="U735" t="s">
        <v>4518</v>
      </c>
      <c r="V735" t="s">
        <v>433</v>
      </c>
      <c r="W735" t="s">
        <v>1779</v>
      </c>
      <c r="X735" t="s">
        <v>559</v>
      </c>
      <c r="Y735" t="s">
        <v>253</v>
      </c>
      <c r="AA735">
        <v>56</v>
      </c>
      <c r="AB735" t="s">
        <v>1982</v>
      </c>
      <c r="AC735" t="s">
        <v>4519</v>
      </c>
      <c r="AD735" t="s">
        <v>1222</v>
      </c>
      <c r="AE735" s="39" t="s">
        <v>425</v>
      </c>
      <c r="AF735" t="s">
        <v>1094</v>
      </c>
      <c r="AG735" t="s">
        <v>2939</v>
      </c>
    </row>
    <row r="736" spans="3:41" x14ac:dyDescent="0.2">
      <c r="C736">
        <v>500000734</v>
      </c>
      <c r="E736" t="str">
        <f t="shared" si="50"/>
        <v>上本  達也</v>
      </c>
      <c r="F736" t="str">
        <f t="shared" si="52"/>
        <v>ｳｴﾓﾄ ﾀﾂﾔ</v>
      </c>
      <c r="G736" t="str">
        <f t="shared" si="51"/>
        <v>UEMOTO Tatsuya(95)</v>
      </c>
      <c r="H736">
        <f t="shared" si="53"/>
        <v>1</v>
      </c>
      <c r="I736">
        <v>50</v>
      </c>
      <c r="J736">
        <f>IF(AC736="","500001",VLOOKUP(AC736,[2]shozoku!$A:$B,2,0))</f>
        <v>500104</v>
      </c>
      <c r="K736" t="str">
        <f>IF(AD736="","",VLOOKUP(AD736,[2]種目コード!$A:$B,2,0)&amp;IF(AF736="",""," "&amp;"0"&amp;AE736&amp;AF736&amp;AG736))</f>
        <v/>
      </c>
      <c r="L736" t="str">
        <f>IF(AH736="","",VLOOKUP(AH736,[2]種目コード!$A:$B,2,0)&amp;IF(AJ736="",""," "&amp;"0"&amp;AI736&amp;AJ736&amp;AK736))</f>
        <v/>
      </c>
      <c r="O736" t="s">
        <v>4520</v>
      </c>
      <c r="P736" t="s">
        <v>4521</v>
      </c>
      <c r="Q736" t="s">
        <v>4522</v>
      </c>
      <c r="R736" t="s">
        <v>4523</v>
      </c>
      <c r="S736" t="s">
        <v>4524</v>
      </c>
      <c r="T736" t="s">
        <v>4525</v>
      </c>
      <c r="U736" t="s">
        <v>4526</v>
      </c>
      <c r="V736" t="s">
        <v>178</v>
      </c>
      <c r="W736" t="s">
        <v>849</v>
      </c>
      <c r="X736" t="s">
        <v>715</v>
      </c>
      <c r="Y736" t="s">
        <v>196</v>
      </c>
      <c r="AA736">
        <v>26</v>
      </c>
      <c r="AB736" t="s">
        <v>1982</v>
      </c>
      <c r="AC736" t="s">
        <v>4527</v>
      </c>
      <c r="AL736" t="s">
        <v>4</v>
      </c>
      <c r="AM736" t="s">
        <v>220</v>
      </c>
      <c r="AN736" t="s">
        <v>1265</v>
      </c>
      <c r="AO736" t="s">
        <v>4528</v>
      </c>
    </row>
    <row r="737" spans="3:41" x14ac:dyDescent="0.2">
      <c r="C737">
        <v>500000735</v>
      </c>
      <c r="E737" t="str">
        <f t="shared" si="50"/>
        <v>市川  優空(中1)</v>
      </c>
      <c r="F737" t="str">
        <f t="shared" si="52"/>
        <v>ｲﾁｶﾜ ﾕｳｸ</v>
      </c>
      <c r="G737" t="str">
        <f t="shared" si="51"/>
        <v>ICHIKAWA Euc(08)</v>
      </c>
      <c r="H737">
        <f t="shared" si="53"/>
        <v>1</v>
      </c>
      <c r="I737">
        <v>50</v>
      </c>
      <c r="J737">
        <f>IF(AC737="","500001",VLOOKUP(AC737,[2]shozoku!$A:$B,2,0))</f>
        <v>500105</v>
      </c>
      <c r="K737" t="str">
        <f>IF(AD737="","",VLOOKUP(AD737,[2]種目コード!$A:$B,2,0)&amp;IF(AF737="",""," "&amp;"0"&amp;AE737&amp;AF737&amp;AG737))</f>
        <v>00230 0001276</v>
      </c>
      <c r="L737" t="str">
        <f>IF(AH737="","",VLOOKUP(AH737,[2]種目コード!$A:$B,2,0)&amp;IF(AJ737="",""," "&amp;"0"&amp;AI737&amp;AJ737&amp;AK737))</f>
        <v/>
      </c>
      <c r="O737" t="s">
        <v>1095</v>
      </c>
      <c r="P737" t="s">
        <v>4529</v>
      </c>
      <c r="Q737" t="s">
        <v>1097</v>
      </c>
      <c r="R737" t="s">
        <v>4530</v>
      </c>
      <c r="S737" t="s">
        <v>3785</v>
      </c>
      <c r="T737" t="s">
        <v>4531</v>
      </c>
      <c r="U737" t="s">
        <v>4532</v>
      </c>
      <c r="V737" t="s">
        <v>178</v>
      </c>
      <c r="W737" t="s">
        <v>584</v>
      </c>
      <c r="X737" t="s">
        <v>275</v>
      </c>
      <c r="Y737" t="s">
        <v>303</v>
      </c>
      <c r="Z737" t="s">
        <v>402</v>
      </c>
      <c r="AA737">
        <v>13</v>
      </c>
      <c r="AB737" t="s">
        <v>1982</v>
      </c>
      <c r="AC737" t="s">
        <v>4533</v>
      </c>
      <c r="AD737" t="s">
        <v>1</v>
      </c>
      <c r="AE737" s="39" t="s">
        <v>210</v>
      </c>
      <c r="AF737" t="s">
        <v>181</v>
      </c>
      <c r="AG737" t="s">
        <v>1117</v>
      </c>
    </row>
    <row r="738" spans="3:41" x14ac:dyDescent="0.2">
      <c r="C738">
        <v>500000736</v>
      </c>
      <c r="E738" t="str">
        <f t="shared" si="50"/>
        <v>小堀  進也</v>
      </c>
      <c r="F738" t="str">
        <f t="shared" si="52"/>
        <v>ｺﾎﾞﾘ ｼﾝﾔ</v>
      </c>
      <c r="G738" t="str">
        <f t="shared" si="51"/>
        <v>KOBORI Shinya(85)</v>
      </c>
      <c r="H738">
        <f t="shared" si="53"/>
        <v>1</v>
      </c>
      <c r="I738">
        <v>50</v>
      </c>
      <c r="J738">
        <f>IF(AC738="","500001",VLOOKUP(AC738,[2]shozoku!$A:$B,2,0))</f>
        <v>500029</v>
      </c>
      <c r="K738" t="str">
        <f>IF(AD738="","",VLOOKUP(AD738,[2]種目コード!$A:$B,2,0)&amp;IF(AF738="",""," "&amp;"0"&amp;AE738&amp;AF738&amp;AG738))</f>
        <v>00360 0002400</v>
      </c>
      <c r="L738" t="str">
        <f>IF(AH738="","",VLOOKUP(AH738,[2]種目コード!$A:$B,2,0)&amp;IF(AJ738="",""," "&amp;"0"&amp;AI738&amp;AJ738&amp;AK738))</f>
        <v/>
      </c>
      <c r="O738" t="s">
        <v>4534</v>
      </c>
      <c r="P738" t="s">
        <v>4535</v>
      </c>
      <c r="Q738" t="s">
        <v>4536</v>
      </c>
      <c r="R738" t="s">
        <v>1208</v>
      </c>
      <c r="S738" t="s">
        <v>4537</v>
      </c>
      <c r="T738" t="s">
        <v>4538</v>
      </c>
      <c r="U738" t="s">
        <v>4539</v>
      </c>
      <c r="V738" t="s">
        <v>178</v>
      </c>
      <c r="W738" t="s">
        <v>219</v>
      </c>
      <c r="X738" t="s">
        <v>322</v>
      </c>
      <c r="Y738" t="s">
        <v>236</v>
      </c>
      <c r="AA738">
        <v>36</v>
      </c>
      <c r="AB738" t="s">
        <v>1982</v>
      </c>
      <c r="AC738" t="s">
        <v>1826</v>
      </c>
      <c r="AD738" t="s">
        <v>286</v>
      </c>
      <c r="AE738" s="39" t="s">
        <v>210</v>
      </c>
      <c r="AF738" t="s">
        <v>253</v>
      </c>
      <c r="AG738" t="s">
        <v>187</v>
      </c>
    </row>
    <row r="739" spans="3:41" x14ac:dyDescent="0.2">
      <c r="C739">
        <v>500000737</v>
      </c>
      <c r="E739" t="str">
        <f t="shared" si="50"/>
        <v>鈴木  祐樹</v>
      </c>
      <c r="F739" t="str">
        <f t="shared" si="52"/>
        <v>ｽｽﾞｷ ﾕｳｷ</v>
      </c>
      <c r="G739" t="str">
        <f t="shared" si="51"/>
        <v>SUZUKI Yuuki(96)</v>
      </c>
      <c r="H739">
        <f t="shared" si="53"/>
        <v>1</v>
      </c>
      <c r="I739">
        <v>50</v>
      </c>
      <c r="J739">
        <f>IF(AC739="","500001",VLOOKUP(AC739,[2]shozoku!$A:$B,2,0))</f>
        <v>500030</v>
      </c>
      <c r="K739" t="str">
        <f>IF(AD739="","",VLOOKUP(AD739,[2]種目コード!$A:$B,2,0)&amp;IF(AF739="",""," "&amp;"0"&amp;AE739&amp;AF739&amp;AG739))</f>
        <v>00260 000124</v>
      </c>
      <c r="L739" t="str">
        <f>IF(AH739="","",VLOOKUP(AH739,[2]種目コード!$A:$B,2,0)&amp;IF(AJ739="",""," "&amp;"0"&amp;AI739&amp;AJ739&amp;AK739))</f>
        <v/>
      </c>
      <c r="O739" t="s">
        <v>1287</v>
      </c>
      <c r="P739" t="s">
        <v>4540</v>
      </c>
      <c r="Q739" t="s">
        <v>412</v>
      </c>
      <c r="R739" t="s">
        <v>1157</v>
      </c>
      <c r="S739" t="s">
        <v>414</v>
      </c>
      <c r="T739" t="s">
        <v>4541</v>
      </c>
      <c r="U739" t="s">
        <v>4542</v>
      </c>
      <c r="V739" t="s">
        <v>178</v>
      </c>
      <c r="W739" t="s">
        <v>1139</v>
      </c>
      <c r="X739" t="s">
        <v>220</v>
      </c>
      <c r="Y739" t="s">
        <v>236</v>
      </c>
      <c r="AA739">
        <v>25</v>
      </c>
      <c r="AB739" t="s">
        <v>1982</v>
      </c>
      <c r="AC739" t="s">
        <v>1950</v>
      </c>
      <c r="AD739" t="s">
        <v>209</v>
      </c>
      <c r="AE739" s="39" t="s">
        <v>210</v>
      </c>
      <c r="AF739" t="s">
        <v>181</v>
      </c>
      <c r="AG739" t="s">
        <v>715</v>
      </c>
      <c r="AL739" t="s">
        <v>4</v>
      </c>
      <c r="AM739" t="s">
        <v>220</v>
      </c>
      <c r="AN739" t="s">
        <v>1265</v>
      </c>
      <c r="AO739" t="s">
        <v>4528</v>
      </c>
    </row>
    <row r="740" spans="3:41" x14ac:dyDescent="0.2">
      <c r="C740">
        <v>500000738</v>
      </c>
      <c r="E740" t="str">
        <f t="shared" si="50"/>
        <v>堀江  凜星</v>
      </c>
      <c r="F740" t="str">
        <f t="shared" si="52"/>
        <v>ﾎﾘｴ ﾘｵﾝ</v>
      </c>
      <c r="G740" t="str">
        <f t="shared" si="51"/>
        <v>HORIE Rion(95)</v>
      </c>
      <c r="H740">
        <f t="shared" si="53"/>
        <v>1</v>
      </c>
      <c r="I740">
        <v>50</v>
      </c>
      <c r="J740">
        <f>IF(AC740="","500001",VLOOKUP(AC740,[2]shozoku!$A:$B,2,0))</f>
        <v>500030</v>
      </c>
      <c r="K740" t="str">
        <f>IF(AD740="","",VLOOKUP(AD740,[2]種目コード!$A:$B,2,0)&amp;IF(AF740="",""," "&amp;"0"&amp;AE740&amp;AF740&amp;AG740))</f>
        <v>00260 000116</v>
      </c>
      <c r="L740" t="str">
        <f>IF(AH740="","",VLOOKUP(AH740,[2]種目コード!$A:$B,2,0)&amp;IF(AJ740="",""," "&amp;"0"&amp;AI740&amp;AJ740&amp;AK740))</f>
        <v/>
      </c>
      <c r="O740" t="s">
        <v>4543</v>
      </c>
      <c r="P740" t="s">
        <v>4544</v>
      </c>
      <c r="Q740" t="s">
        <v>4545</v>
      </c>
      <c r="R740" t="s">
        <v>2395</v>
      </c>
      <c r="S740" t="s">
        <v>4546</v>
      </c>
      <c r="T740" t="s">
        <v>2396</v>
      </c>
      <c r="U740" t="s">
        <v>4547</v>
      </c>
      <c r="V740" t="s">
        <v>178</v>
      </c>
      <c r="W740">
        <v>1995</v>
      </c>
      <c r="X740" t="s">
        <v>559</v>
      </c>
      <c r="Y740" t="s">
        <v>247</v>
      </c>
      <c r="AA740">
        <v>26</v>
      </c>
      <c r="AB740" t="s">
        <v>1982</v>
      </c>
      <c r="AC740" t="s">
        <v>1950</v>
      </c>
      <c r="AD740" t="s">
        <v>209</v>
      </c>
      <c r="AE740" s="39" t="s">
        <v>210</v>
      </c>
      <c r="AF740" t="s">
        <v>196</v>
      </c>
      <c r="AG740" t="s">
        <v>311</v>
      </c>
      <c r="AL740" t="s">
        <v>4</v>
      </c>
      <c r="AM740" t="s">
        <v>220</v>
      </c>
      <c r="AN740" t="s">
        <v>1265</v>
      </c>
      <c r="AO740" t="s">
        <v>4528</v>
      </c>
    </row>
    <row r="741" spans="3:41" x14ac:dyDescent="0.2">
      <c r="C741">
        <v>500000739</v>
      </c>
      <c r="E741" t="str">
        <f t="shared" si="50"/>
        <v>目黒  蓮大(小6)</v>
      </c>
      <c r="F741" t="str">
        <f t="shared" si="52"/>
        <v>ﾒｸﾞﾛ ﾚﾝﾀ</v>
      </c>
      <c r="G741" t="str">
        <f t="shared" si="51"/>
        <v>MEGURO Renta(09)</v>
      </c>
      <c r="H741">
        <f t="shared" si="53"/>
        <v>1</v>
      </c>
      <c r="I741">
        <v>50</v>
      </c>
      <c r="J741">
        <f>IF(AC741="","500001",VLOOKUP(AC741,[2]shozoku!$A:$B,2,0))</f>
        <v>500030</v>
      </c>
      <c r="K741" t="str">
        <f>IF(AD741="","",VLOOKUP(AD741,[2]種目コード!$A:$B,2,0)&amp;IF(AF741="",""," "&amp;"0"&amp;AE741&amp;AF741&amp;AG741))</f>
        <v>00210</v>
      </c>
      <c r="L741" t="str">
        <f>IF(AH741="","",VLOOKUP(AH741,[2]種目コード!$A:$B,2,0)&amp;IF(AJ741="",""," "&amp;"0"&amp;AI741&amp;AJ741&amp;AK741))</f>
        <v/>
      </c>
      <c r="O741" t="s">
        <v>4548</v>
      </c>
      <c r="P741" t="s">
        <v>4549</v>
      </c>
      <c r="Q741" t="s">
        <v>4550</v>
      </c>
      <c r="R741" t="s">
        <v>4551</v>
      </c>
      <c r="S741" t="s">
        <v>4552</v>
      </c>
      <c r="T741" t="s">
        <v>4553</v>
      </c>
      <c r="U741" t="s">
        <v>4554</v>
      </c>
      <c r="V741" t="s">
        <v>178</v>
      </c>
      <c r="W741" t="s">
        <v>573</v>
      </c>
      <c r="X741" t="s">
        <v>180</v>
      </c>
      <c r="Y741" t="s">
        <v>186</v>
      </c>
      <c r="Z741" t="s">
        <v>753</v>
      </c>
      <c r="AA741">
        <v>12</v>
      </c>
      <c r="AB741" t="s">
        <v>1982</v>
      </c>
      <c r="AC741" t="s">
        <v>1950</v>
      </c>
      <c r="AD741" t="s">
        <v>521</v>
      </c>
    </row>
    <row r="742" spans="3:41" x14ac:dyDescent="0.2">
      <c r="C742">
        <v>500000740</v>
      </c>
      <c r="E742" t="str">
        <f t="shared" si="50"/>
        <v>平塚  玄空</v>
      </c>
      <c r="F742" t="str">
        <f t="shared" si="52"/>
        <v>ﾋﾗﾂｶ ｹﾞﾝｸｳ</v>
      </c>
      <c r="G742" t="str">
        <f t="shared" si="51"/>
        <v>HIRATSUKA Genku(97)</v>
      </c>
      <c r="H742">
        <f t="shared" si="53"/>
        <v>1</v>
      </c>
      <c r="I742">
        <v>50</v>
      </c>
      <c r="J742">
        <f>IF(AC742="","500001",VLOOKUP(AC742,[2]shozoku!$A:$B,2,0))</f>
        <v>500088</v>
      </c>
      <c r="K742" t="str">
        <f>IF(AD742="","",VLOOKUP(AD742,[2]種目コード!$A:$B,2,0)&amp;IF(AF742="",""," "&amp;"0"&amp;AE742&amp;AF742&amp;AG742))</f>
        <v>07160 00218</v>
      </c>
      <c r="L742" t="str">
        <f>IF(AH742="","",VLOOKUP(AH742,[2]種目コード!$A:$B,2,0)&amp;IF(AJ742="",""," "&amp;"0"&amp;AI742&amp;AJ742&amp;AK742))</f>
        <v/>
      </c>
      <c r="O742" t="s">
        <v>4555</v>
      </c>
      <c r="P742" t="s">
        <v>4556</v>
      </c>
      <c r="Q742" t="s">
        <v>4557</v>
      </c>
      <c r="R742" t="s">
        <v>4558</v>
      </c>
      <c r="S742" t="s">
        <v>4559</v>
      </c>
      <c r="T742" t="s">
        <v>4560</v>
      </c>
      <c r="U742" t="s">
        <v>4561</v>
      </c>
      <c r="V742" t="s">
        <v>178</v>
      </c>
      <c r="W742" t="s">
        <v>846</v>
      </c>
      <c r="X742" t="s">
        <v>311</v>
      </c>
      <c r="Y742" t="s">
        <v>186</v>
      </c>
      <c r="AA742">
        <v>24</v>
      </c>
      <c r="AB742" t="s">
        <v>1982</v>
      </c>
      <c r="AC742" t="s">
        <v>4562</v>
      </c>
      <c r="AD742" t="s">
        <v>2797</v>
      </c>
      <c r="AF742" s="39" t="s">
        <v>425</v>
      </c>
      <c r="AG742" t="s">
        <v>701</v>
      </c>
    </row>
    <row r="743" spans="3:41" x14ac:dyDescent="0.2">
      <c r="C743">
        <v>500000741</v>
      </c>
      <c r="E743" t="str">
        <f t="shared" si="50"/>
        <v>熊田  寛(中3)</v>
      </c>
      <c r="F743" t="str">
        <f t="shared" si="52"/>
        <v>ｸﾏﾀ ｶﾝ</v>
      </c>
      <c r="G743" t="str">
        <f t="shared" si="51"/>
        <v>KUMATA Kan(06)</v>
      </c>
      <c r="H743">
        <f t="shared" si="53"/>
        <v>1</v>
      </c>
      <c r="I743">
        <v>50</v>
      </c>
      <c r="J743">
        <f>IF(AC743="","500001",VLOOKUP(AC743,[2]shozoku!$A:$B,2,0))</f>
        <v>500056</v>
      </c>
      <c r="K743" t="str">
        <f>IF(AD743="","",VLOOKUP(AD743,[2]種目コード!$A:$B,2,0)&amp;IF(AF743="",""," "&amp;"0"&amp;AE743&amp;AF743&amp;AG743))</f>
        <v>00840 0041984</v>
      </c>
      <c r="L743" t="str">
        <f>IF(AH743="","",VLOOKUP(AH743,[2]種目コード!$A:$B,2,0)&amp;IF(AJ743="",""," "&amp;"0"&amp;AI743&amp;AJ743&amp;AK743))</f>
        <v/>
      </c>
      <c r="O743" t="s">
        <v>4563</v>
      </c>
      <c r="P743" t="s">
        <v>4564</v>
      </c>
      <c r="Q743" t="s">
        <v>4565</v>
      </c>
      <c r="R743" t="s">
        <v>4566</v>
      </c>
      <c r="S743" t="s">
        <v>4567</v>
      </c>
      <c r="T743" t="s">
        <v>4568</v>
      </c>
      <c r="U743" t="s">
        <v>4569</v>
      </c>
      <c r="V743" t="s">
        <v>178</v>
      </c>
      <c r="W743" t="s">
        <v>901</v>
      </c>
      <c r="X743" t="s">
        <v>715</v>
      </c>
      <c r="Y743" t="s">
        <v>598</v>
      </c>
      <c r="Z743" t="s">
        <v>330</v>
      </c>
      <c r="AA743">
        <v>15</v>
      </c>
      <c r="AB743" t="s">
        <v>1982</v>
      </c>
      <c r="AC743" t="s">
        <v>1966</v>
      </c>
      <c r="AD743" t="s">
        <v>364</v>
      </c>
      <c r="AE743" s="39" t="s">
        <v>235</v>
      </c>
      <c r="AF743" t="s">
        <v>233</v>
      </c>
      <c r="AG743" t="s">
        <v>1247</v>
      </c>
    </row>
    <row r="744" spans="3:41" x14ac:dyDescent="0.2">
      <c r="C744">
        <v>500000742</v>
      </c>
      <c r="E744" t="str">
        <f t="shared" si="50"/>
        <v>細渕  希(中1)</v>
      </c>
      <c r="F744" t="str">
        <f t="shared" si="52"/>
        <v>ﾎｿﾌﾞﾁ ﾉｿﾞﾐ</v>
      </c>
      <c r="G744" t="str">
        <f t="shared" si="51"/>
        <v>HOSOBUCHI Nozomi(08)</v>
      </c>
      <c r="H744">
        <f t="shared" si="53"/>
        <v>1</v>
      </c>
      <c r="I744">
        <v>50</v>
      </c>
      <c r="J744">
        <f>IF(AC744="","500001",VLOOKUP(AC744,[2]shozoku!$A:$B,2,0))</f>
        <v>500056</v>
      </c>
      <c r="K744" t="str">
        <f>IF(AD744="","",VLOOKUP(AD744,[2]種目コード!$A:$B,2,0)&amp;IF(AF744="",""," "&amp;"0"&amp;AE744&amp;AF744&amp;AG744))</f>
        <v>00230 0001255</v>
      </c>
      <c r="L744" t="str">
        <f>IF(AH744="","",VLOOKUP(AH744,[2]種目コード!$A:$B,2,0)&amp;IF(AJ744="",""," "&amp;"0"&amp;AI744&amp;AJ744&amp;AK744))</f>
        <v/>
      </c>
      <c r="O744" t="s">
        <v>4570</v>
      </c>
      <c r="P744" t="s">
        <v>4571</v>
      </c>
      <c r="Q744" t="s">
        <v>4572</v>
      </c>
      <c r="R744" t="s">
        <v>2389</v>
      </c>
      <c r="S744" t="s">
        <v>4573</v>
      </c>
      <c r="T744" t="s">
        <v>4574</v>
      </c>
      <c r="U744" t="s">
        <v>4575</v>
      </c>
      <c r="V744" t="s">
        <v>245</v>
      </c>
      <c r="W744" t="s">
        <v>584</v>
      </c>
      <c r="X744" t="s">
        <v>715</v>
      </c>
      <c r="Y744" t="s">
        <v>236</v>
      </c>
      <c r="Z744" t="s">
        <v>4576</v>
      </c>
      <c r="AA744">
        <v>13</v>
      </c>
      <c r="AB744" t="s">
        <v>1982</v>
      </c>
      <c r="AC744" t="s">
        <v>1966</v>
      </c>
      <c r="AD744" t="s">
        <v>1</v>
      </c>
      <c r="AE744" s="39" t="s">
        <v>210</v>
      </c>
      <c r="AF744" t="s">
        <v>181</v>
      </c>
      <c r="AG744" t="s">
        <v>1317</v>
      </c>
    </row>
    <row r="745" spans="3:41" x14ac:dyDescent="0.2">
      <c r="C745">
        <v>500000743</v>
      </c>
      <c r="E745" t="str">
        <f t="shared" si="50"/>
        <v>千葉  涼平</v>
      </c>
      <c r="F745" t="str">
        <f t="shared" si="52"/>
        <v>ﾁﾊﾞ ﾘｮｳﾍｲ</v>
      </c>
      <c r="G745" t="str">
        <f t="shared" si="51"/>
        <v>CHIBA Ryohei(00)</v>
      </c>
      <c r="H745">
        <f t="shared" si="53"/>
        <v>1</v>
      </c>
      <c r="I745">
        <v>50</v>
      </c>
      <c r="J745">
        <f>IF(AC745="","500001",VLOOKUP(AC745,[2]shozoku!$A:$B,2,0))</f>
        <v>500106</v>
      </c>
      <c r="K745" t="str">
        <f>IF(AD745="","",VLOOKUP(AD745,[2]種目コード!$A:$B,2,0)&amp;IF(AF745="",""," "&amp;"0"&amp;AE745&amp;AF745&amp;AG745))</f>
        <v>00260 000116</v>
      </c>
      <c r="L745" t="str">
        <f>IF(AH745="","",VLOOKUP(AH745,[2]種目コード!$A:$B,2,0)&amp;IF(AJ745="",""," "&amp;"0"&amp;AI745&amp;AJ745&amp;AK745))</f>
        <v/>
      </c>
      <c r="O745" t="s">
        <v>4433</v>
      </c>
      <c r="P745" t="s">
        <v>4577</v>
      </c>
      <c r="Q745" t="s">
        <v>1985</v>
      </c>
      <c r="R745" t="s">
        <v>2534</v>
      </c>
      <c r="S745" t="s">
        <v>1987</v>
      </c>
      <c r="T745" t="s">
        <v>2536</v>
      </c>
      <c r="U745" t="s">
        <v>4578</v>
      </c>
      <c r="V745" t="s">
        <v>178</v>
      </c>
      <c r="W745" t="s">
        <v>1115</v>
      </c>
      <c r="X745" t="s">
        <v>220</v>
      </c>
      <c r="Y745" t="s">
        <v>248</v>
      </c>
      <c r="AA745">
        <v>21</v>
      </c>
      <c r="AB745" t="s">
        <v>1982</v>
      </c>
      <c r="AC745" t="s">
        <v>4579</v>
      </c>
      <c r="AD745" t="s">
        <v>209</v>
      </c>
      <c r="AE745" s="39" t="s">
        <v>210</v>
      </c>
      <c r="AF745" t="s">
        <v>196</v>
      </c>
      <c r="AG745" t="s">
        <v>311</v>
      </c>
      <c r="AL745" t="s">
        <v>4</v>
      </c>
      <c r="AM745" t="s">
        <v>220</v>
      </c>
      <c r="AN745" t="s">
        <v>1265</v>
      </c>
      <c r="AO745" t="s">
        <v>4528</v>
      </c>
    </row>
    <row r="746" spans="3:41" x14ac:dyDescent="0.2">
      <c r="C746">
        <v>500000744</v>
      </c>
      <c r="E746" t="str">
        <f t="shared" si="50"/>
        <v>牧  功大(高3)</v>
      </c>
      <c r="F746" t="str">
        <f t="shared" si="52"/>
        <v>ﾏｷ ｺｳﾀﾞｲ</v>
      </c>
      <c r="G746" t="str">
        <f t="shared" si="51"/>
        <v>MAKI Koudai(03)</v>
      </c>
      <c r="H746">
        <f t="shared" si="53"/>
        <v>1</v>
      </c>
      <c r="I746">
        <v>50</v>
      </c>
      <c r="J746">
        <f>IF(AC746="","500001",VLOOKUP(AC746,[2]shozoku!$A:$B,2,0))</f>
        <v>500107</v>
      </c>
      <c r="K746" t="str">
        <f>IF(AD746="","",VLOOKUP(AD746,[2]種目コード!$A:$B,2,0)&amp;IF(AF746="",""," "&amp;"0"&amp;AE746&amp;AF746&amp;AG746))</f>
        <v>00250 0001133</v>
      </c>
      <c r="L746" t="str">
        <f>IF(AH746="","",VLOOKUP(AH746,[2]種目コード!$A:$B,2,0)&amp;IF(AJ746="",""," "&amp;"0"&amp;AI746&amp;AJ746&amp;AK746))</f>
        <v/>
      </c>
      <c r="O746" t="s">
        <v>4580</v>
      </c>
      <c r="P746" t="s">
        <v>4581</v>
      </c>
      <c r="Q746" t="s">
        <v>4582</v>
      </c>
      <c r="R746" t="s">
        <v>698</v>
      </c>
      <c r="S746" t="s">
        <v>4583</v>
      </c>
      <c r="T746" t="s">
        <v>1809</v>
      </c>
      <c r="U746" t="s">
        <v>4584</v>
      </c>
      <c r="V746" t="s">
        <v>178</v>
      </c>
      <c r="W746" t="s">
        <v>1743</v>
      </c>
      <c r="X746" t="s">
        <v>520</v>
      </c>
      <c r="Y746" t="s">
        <v>248</v>
      </c>
      <c r="Z746" t="s">
        <v>1744</v>
      </c>
      <c r="AA746">
        <v>17</v>
      </c>
      <c r="AB746" t="s">
        <v>1982</v>
      </c>
      <c r="AC746" t="s">
        <v>4585</v>
      </c>
      <c r="AD746" t="s">
        <v>6</v>
      </c>
      <c r="AE746" s="39" t="s">
        <v>210</v>
      </c>
      <c r="AF746">
        <v>11</v>
      </c>
      <c r="AG746">
        <v>33</v>
      </c>
    </row>
    <row r="747" spans="3:41" x14ac:dyDescent="0.2">
      <c r="C747">
        <v>500000745</v>
      </c>
      <c r="E747" t="str">
        <f t="shared" si="50"/>
        <v>田畑  剛</v>
      </c>
      <c r="F747" t="str">
        <f t="shared" si="52"/>
        <v>ﾀﾊﾞﾀ ﾂﾖｼ</v>
      </c>
      <c r="G747" t="str">
        <f t="shared" si="51"/>
        <v>TABATA Tsuyoshi(76)</v>
      </c>
      <c r="H747">
        <f t="shared" si="53"/>
        <v>1</v>
      </c>
      <c r="I747">
        <v>50</v>
      </c>
      <c r="J747" t="str">
        <f>IF(AC747="","500001",VLOOKUP(AC747,[2]shozoku!$A:$B,2,0))</f>
        <v>500001</v>
      </c>
      <c r="K747" t="str">
        <f>IF(AD747="","",VLOOKUP(AD747,[2]種目コード!$A:$B,2,0)&amp;IF(AF747="",""," "&amp;"0"&amp;AE747&amp;AF747&amp;AG747))</f>
        <v>01160</v>
      </c>
      <c r="L747" t="str">
        <f>IF(AH747="","",VLOOKUP(AH747,[2]種目コード!$A:$B,2,0)&amp;IF(AJ747="",""," "&amp;"0"&amp;AI747&amp;AJ747&amp;AK747))</f>
        <v/>
      </c>
      <c r="O747" t="s">
        <v>4586</v>
      </c>
      <c r="P747" t="s">
        <v>3966</v>
      </c>
      <c r="Q747" t="s">
        <v>4587</v>
      </c>
      <c r="R747" t="s">
        <v>1182</v>
      </c>
      <c r="S747" t="s">
        <v>4588</v>
      </c>
      <c r="T747" t="s">
        <v>1183</v>
      </c>
      <c r="U747" t="s">
        <v>4589</v>
      </c>
      <c r="V747" t="s">
        <v>178</v>
      </c>
      <c r="W747" t="s">
        <v>688</v>
      </c>
      <c r="X747" t="s">
        <v>247</v>
      </c>
      <c r="Y747" t="s">
        <v>648</v>
      </c>
      <c r="AA747">
        <v>45</v>
      </c>
      <c r="AB747" t="s">
        <v>1982</v>
      </c>
      <c r="AD747" t="s">
        <v>1037</v>
      </c>
    </row>
    <row r="748" spans="3:41" x14ac:dyDescent="0.2">
      <c r="C748">
        <v>500000746</v>
      </c>
      <c r="E748" t="str">
        <f t="shared" si="50"/>
        <v>石川  颯杜(小2)</v>
      </c>
      <c r="F748" t="str">
        <f t="shared" si="52"/>
        <v>ｲｼｶﾜ ﾊﾔﾄ</v>
      </c>
      <c r="G748" t="str">
        <f t="shared" si="51"/>
        <v>ISHIKAWA Hayato(13)</v>
      </c>
      <c r="H748">
        <f t="shared" si="53"/>
        <v>1</v>
      </c>
      <c r="I748">
        <v>50</v>
      </c>
      <c r="J748" t="str">
        <f>IF(AC748="","500001",VLOOKUP(AC748,[2]shozoku!$A:$B,2,0))</f>
        <v>500001</v>
      </c>
      <c r="K748" t="str">
        <f>IF(AD748="","",VLOOKUP(AD748,[2]種目コード!$A:$B,2,0)&amp;IF(AF748="",""," "&amp;"0"&amp;AE748&amp;AF748&amp;AG748))</f>
        <v>00100 0001100</v>
      </c>
      <c r="L748" t="str">
        <f>IF(AH748="","",VLOOKUP(AH748,[2]種目コード!$A:$B,2,0)&amp;IF(AJ748="",""," "&amp;"0"&amp;AI748&amp;AJ748&amp;AK748))</f>
        <v/>
      </c>
      <c r="O748" t="s">
        <v>2934</v>
      </c>
      <c r="P748" t="s">
        <v>4590</v>
      </c>
      <c r="Q748" t="s">
        <v>2935</v>
      </c>
      <c r="R748" t="s">
        <v>2864</v>
      </c>
      <c r="S748" t="s">
        <v>4591</v>
      </c>
      <c r="T748" t="s">
        <v>2866</v>
      </c>
      <c r="U748" t="s">
        <v>508</v>
      </c>
      <c r="V748" t="s">
        <v>178</v>
      </c>
      <c r="W748" t="s">
        <v>541</v>
      </c>
      <c r="X748" t="s">
        <v>715</v>
      </c>
      <c r="Y748" t="s">
        <v>311</v>
      </c>
      <c r="Z748" t="s">
        <v>543</v>
      </c>
      <c r="AA748">
        <v>8</v>
      </c>
      <c r="AB748" t="s">
        <v>1982</v>
      </c>
      <c r="AD748" t="s">
        <v>0</v>
      </c>
      <c r="AE748" s="39" t="s">
        <v>210</v>
      </c>
      <c r="AF748" t="s">
        <v>196</v>
      </c>
      <c r="AG748" t="s">
        <v>187</v>
      </c>
    </row>
    <row r="749" spans="3:41" x14ac:dyDescent="0.2">
      <c r="C749">
        <v>500000747</v>
      </c>
      <c r="E749" t="str">
        <f t="shared" si="50"/>
        <v>尾脇  紗世子(小5)</v>
      </c>
      <c r="F749" t="str">
        <f t="shared" si="52"/>
        <v>ｵﾜｷ ｻﾖｺ</v>
      </c>
      <c r="G749" t="str">
        <f t="shared" si="51"/>
        <v>OWAKI Sayoko(10)</v>
      </c>
      <c r="H749">
        <f t="shared" si="53"/>
        <v>2</v>
      </c>
      <c r="I749">
        <v>50</v>
      </c>
      <c r="J749" t="str">
        <f>IF(AC749="","500001",VLOOKUP(AC749,[2]shozoku!$A:$B,2,0))</f>
        <v>500001</v>
      </c>
      <c r="K749" t="str">
        <f>IF(AD749="","",VLOOKUP(AD749,[2]種目コード!$A:$B,2,0)&amp;IF(AF749="",""," "&amp;"0"&amp;AE749&amp;AF749&amp;AG749))</f>
        <v>00610 0025557</v>
      </c>
      <c r="L749" t="str">
        <f>IF(AH749="","",VLOOKUP(AH749,[2]種目コード!$A:$B,2,0)&amp;IF(AJ749="",""," "&amp;"0"&amp;AI749&amp;AJ749&amp;AK749))</f>
        <v/>
      </c>
      <c r="O749" t="s">
        <v>4592</v>
      </c>
      <c r="P749" t="s">
        <v>4593</v>
      </c>
      <c r="Q749" t="s">
        <v>4594</v>
      </c>
      <c r="R749" t="s">
        <v>4595</v>
      </c>
      <c r="S749" t="s">
        <v>4596</v>
      </c>
      <c r="T749" t="s">
        <v>4597</v>
      </c>
      <c r="U749" t="s">
        <v>508</v>
      </c>
      <c r="V749" t="s">
        <v>433</v>
      </c>
      <c r="W749" t="s">
        <v>714</v>
      </c>
      <c r="X749" t="s">
        <v>181</v>
      </c>
      <c r="Y749" t="s">
        <v>220</v>
      </c>
      <c r="Z749" t="s">
        <v>716</v>
      </c>
      <c r="AB749" t="s">
        <v>1982</v>
      </c>
      <c r="AD749" s="31" t="s">
        <v>512</v>
      </c>
      <c r="AE749" s="39" t="s">
        <v>425</v>
      </c>
      <c r="AF749" t="s">
        <v>1317</v>
      </c>
      <c r="AG749" t="s">
        <v>1641</v>
      </c>
    </row>
    <row r="750" spans="3:41" x14ac:dyDescent="0.2">
      <c r="C750">
        <v>500000748</v>
      </c>
      <c r="E750" t="str">
        <f t="shared" si="50"/>
        <v>尾脇  多衣子(小1)</v>
      </c>
      <c r="F750" t="str">
        <f t="shared" si="52"/>
        <v>ｵﾜｷ ﾀｴｺ</v>
      </c>
      <c r="G750" t="str">
        <f t="shared" si="51"/>
        <v>OWAKI Taeko(14)</v>
      </c>
      <c r="H750">
        <f t="shared" si="53"/>
        <v>2</v>
      </c>
      <c r="I750">
        <v>50</v>
      </c>
      <c r="J750" t="str">
        <f>IF(AC750="","500001",VLOOKUP(AC750,[2]shozoku!$A:$B,2,0))</f>
        <v>500001</v>
      </c>
      <c r="K750" t="str">
        <f>IF(AD750="","",VLOOKUP(AD750,[2]種目コード!$A:$B,2,0)&amp;IF(AF750="",""," "&amp;"0"&amp;AE750&amp;AF750&amp;AG750))</f>
        <v>00100</v>
      </c>
      <c r="L750" t="str">
        <f>IF(AH750="","",VLOOKUP(AH750,[2]種目コード!$A:$B,2,0)&amp;IF(AJ750="",""," "&amp;"0"&amp;AI750&amp;AJ750&amp;AK750))</f>
        <v/>
      </c>
      <c r="O750" t="s">
        <v>4592</v>
      </c>
      <c r="P750" t="s">
        <v>4598</v>
      </c>
      <c r="Q750" t="s">
        <v>4594</v>
      </c>
      <c r="R750" t="s">
        <v>4599</v>
      </c>
      <c r="S750" t="s">
        <v>4596</v>
      </c>
      <c r="T750" t="s">
        <v>4600</v>
      </c>
      <c r="U750" t="s">
        <v>508</v>
      </c>
      <c r="V750" t="s">
        <v>433</v>
      </c>
      <c r="W750" t="s">
        <v>558</v>
      </c>
      <c r="X750" t="s">
        <v>247</v>
      </c>
      <c r="Y750" t="s">
        <v>181</v>
      </c>
      <c r="Z750" t="s">
        <v>561</v>
      </c>
      <c r="AB750" t="s">
        <v>1982</v>
      </c>
      <c r="AD750" t="s">
        <v>0</v>
      </c>
    </row>
  </sheetData>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18</vt:i4>
      </vt:variant>
    </vt:vector>
  </HeadingPairs>
  <TitlesOfParts>
    <vt:vector size="27" baseType="lpstr">
      <vt:lpstr>お読みください</vt:lpstr>
      <vt:lpstr>ｴﾝﾄﾘｰｼｰﾄ記載方法</vt:lpstr>
      <vt:lpstr>エントリーシート</vt:lpstr>
      <vt:lpstr>エントリー集計</vt:lpstr>
      <vt:lpstr>振り込み</vt:lpstr>
      <vt:lpstr>エントリー種目</vt:lpstr>
      <vt:lpstr>振り込み集計</vt:lpstr>
      <vt:lpstr>Sheet1</vt:lpstr>
      <vt:lpstr>Sheet2</vt:lpstr>
      <vt:lpstr>オープン女子</vt:lpstr>
      <vt:lpstr>オープン男子</vt:lpstr>
      <vt:lpstr>ｴﾝﾄﾘｰｼｰﾄ記載方法!一般女子</vt:lpstr>
      <vt:lpstr>一般女子</vt:lpstr>
      <vt:lpstr>ｴﾝﾄﾘｰｼｰﾄ記載方法!一般男子</vt:lpstr>
      <vt:lpstr>一般男子</vt:lpstr>
      <vt:lpstr>ｴﾝﾄﾘｰｼｰﾄ記載方法!高校女子</vt:lpstr>
      <vt:lpstr>高校女子</vt:lpstr>
      <vt:lpstr>ｴﾝﾄﾘｰｼｰﾄ記載方法!高校男子</vt:lpstr>
      <vt:lpstr>高校男子</vt:lpstr>
      <vt:lpstr>ｴﾝﾄﾘｰｼｰﾄ記載方法!小学女子</vt:lpstr>
      <vt:lpstr>小学女子</vt:lpstr>
      <vt:lpstr>ｴﾝﾄﾘｰｼｰﾄ記載方法!小学男子</vt:lpstr>
      <vt:lpstr>小学男子</vt:lpstr>
      <vt:lpstr>ｴﾝﾄﾘｰｼｰﾄ記載方法!中学女子</vt:lpstr>
      <vt:lpstr>中学女子</vt:lpstr>
      <vt:lpstr>ｴﾝﾄﾘｰｼｰﾄ記載方法!中学男子</vt:lpstr>
      <vt:lpstr>中学男子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haruyuki02</dc:creator>
  <cp:lastModifiedBy>I K</cp:lastModifiedBy>
  <cp:lastPrinted>2021-07-18T07:48:05Z</cp:lastPrinted>
  <dcterms:created xsi:type="dcterms:W3CDTF">2020-06-10T05:13:47Z</dcterms:created>
  <dcterms:modified xsi:type="dcterms:W3CDTF">2026-06-19T09:47:25Z</dcterms:modified>
</cp:coreProperties>
</file>